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136" i="4"/>
  <c r="E136"/>
  <c r="F82"/>
  <c r="E82"/>
  <c r="E83"/>
  <c r="F83"/>
  <c r="D83"/>
  <c r="F71"/>
  <c r="E71"/>
  <c r="E72"/>
  <c r="F72"/>
  <c r="D72"/>
  <c r="F60"/>
  <c r="E60"/>
  <c r="E61"/>
  <c r="F61"/>
  <c r="D61"/>
  <c r="F236"/>
  <c r="E236"/>
  <c r="M19" i="2"/>
  <c r="F49" i="4"/>
  <c r="E49"/>
  <c r="G50"/>
  <c r="F38"/>
  <c r="E38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E252" s="1"/>
  <c r="F255"/>
  <c r="F252" s="1"/>
  <c r="E255"/>
  <c r="F254"/>
  <c r="E254"/>
  <c r="F253"/>
  <c r="E253"/>
  <c r="D252"/>
  <c r="M16" i="2"/>
  <c r="O16" s="1"/>
  <c r="M17"/>
  <c r="O17" s="1"/>
  <c r="M18"/>
  <c r="O18" s="1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F208" l="1"/>
  <c r="E197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E237" s="1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H268" s="1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37" l="1"/>
  <c r="D229" s="1"/>
  <c r="E37"/>
  <c r="E39" s="1"/>
  <c r="D39"/>
  <c r="D20"/>
  <c r="E175"/>
  <c r="F175"/>
  <c r="F219"/>
  <c r="E153"/>
  <c r="E147"/>
  <c r="E48"/>
  <c r="E50" s="1"/>
  <c r="D42"/>
  <c r="E42" s="1"/>
  <c r="E164"/>
  <c r="E92"/>
  <c r="F131"/>
  <c r="F130" s="1"/>
  <c r="E219"/>
  <c r="F230"/>
  <c r="F142"/>
  <c r="F164"/>
  <c r="E142"/>
  <c r="E131"/>
  <c r="E130" s="1"/>
  <c r="F153"/>
  <c r="E120"/>
  <c r="E230"/>
  <c r="D218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F235"/>
  <c r="F237" s="1"/>
  <c r="D174"/>
  <c r="F169"/>
  <c r="F158"/>
  <c r="D141"/>
  <c r="F147"/>
  <c r="D119"/>
  <c r="E119" s="1"/>
  <c r="F48"/>
  <c r="F50" s="1"/>
  <c r="F92"/>
  <c r="D86"/>
  <c r="F114"/>
  <c r="D31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86" l="1"/>
  <c r="I24"/>
  <c r="I31"/>
  <c r="I20"/>
  <c r="I22" s="1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<sst xmlns="http://schemas.openxmlformats.org/spreadsheetml/2006/main" count="2880" uniqueCount="496">
  <si>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</si>
  <si>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</si>
  <si>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</si>
  <si>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</si>
  <si>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</si>
  <si>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</si>
  <si>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</si>
  <si>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</si>
  <si>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</si>
  <si>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</si>
  <si>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</si>
  <si>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</si>
  <si>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</si>
  <si>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</si>
  <si>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</si>
  <si>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</si>
  <si>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</si>
  <si>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</si>
  <si>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</si>
  <si>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</si>
  <si>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</si>
  <si>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</si>
  <si>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</si>
  <si>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</si>
  <si>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</si>
  <si>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</si>
  <si>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</si>
  <si>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</si>
  <si>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</si>
  <si>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</si>
  <si>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</si>
  <si>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</si>
  <si>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</si>
  <si>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</si>
  <si>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</si>
  <si>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</si>
  <si>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</si>
  <si>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</si>
  <si>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</si>
  <si>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</si>
  <si>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</si>
  <si>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</si>
  <si>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</si>
  <si>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</si>
  <si>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</si>
  <si>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</si>
  <si>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</si>
  <si>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</si>
  <si>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</si>
  <si>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</si>
  <si>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</si>
  <si>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</si>
  <si>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</si>
  <si>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</si>
  <si>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</si>
  <si>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</si>
  <si>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</si>
  <si>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</si>
  <si>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</si>
  <si>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</si>
  <si>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</si>
  <si>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</si>
  <si>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</si>
  <si>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</si>
  <si>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</si>
  <si>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</si>
  <si>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</si>
  <si>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</si>
  <si>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</si>
  <si>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</si>
  <si>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</si>
  <si>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</si>
  <si>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</si>
  <si>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</si>
  <si>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</si>
  <si>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</si>
  <si>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</si>
  <si>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</si>
  <si>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</si>
  <si>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</si>
  <si>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</si>
  <si>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</si>
  <si>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</si>
  <si>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</si>
  <si>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</si>
  <si>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</si>
  <si>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</si>
  <si>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</si>
  <si>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</si>
  <si>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</si>
  <si>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</si>
  <si>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</si>
  <si>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</si>
  <si>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</si>
  <si>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</si>
  <si>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</si>
  <si>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</si>
  <si>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</si>
  <si>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</si>
  <si>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</si>
  <si>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</si>
  <si>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</si>
  <si>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</si>
  <si>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</si>
  <si>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</si>
  <si>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</si>
  <si>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</si>
  <si>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</si>
  <si>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</si>
  <si>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</si>
  <si>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</si>
  <si>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</si>
  <si>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</si>
  <si>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</si>
  <si>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</si>
  <si>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</si>
  <si>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</si>
  <si>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</si>
  <si>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</si>
  <si>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</si>
  <si>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</si>
  <si>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</si>
  <si>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</si>
  <si>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</si>
  <si>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</si>
  <si>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</si>
  <si>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</si>
  <si>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</si>
  <si>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</si>
  <si>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</si>
  <si>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</si>
  <si>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</si>
  <si>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</si>
  <si>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</si>
  <si>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</si>
  <si>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</si>
  <si>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</si>
  <si>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</si>
  <si>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</si>
  <si>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</si>
  <si>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</si>
  <si>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</si>
  <si>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</si>
  <si>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</si>
  <si>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</si>
  <si>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</si>
  <si>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</si>
  <si>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</si>
  <si>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</si>
  <si>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</si>
  <si>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</si>
  <si>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</si>
  <si>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</si>
  <si>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</si>
  <si>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</si>
  <si>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</si>
  <si>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</si>
  <si>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</si>
  <si>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</si>
  <si>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</si>
  <si>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</si>
  <si>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</si>
  <si>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</si>
  <si>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</si>
  <si>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</si>
  <si>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</si>
  <si>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</si>
  <si>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</si>
  <si>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</si>
  <si>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</si>
  <si>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</si>
  <si>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</si>
  <si>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</si>
  <si>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</si>
  <si>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</si>
  <si>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</si>
  <si>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</si>
  <si>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</si>
  <si>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</si>
  <si>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</si>
  <si>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</si>
  <si>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</si>
  <si>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</si>
  <si>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</si>
  <si>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</si>
  <si>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</si>
  <si>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</si>
  <si>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</si>
  <si>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</si>
  <si>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</si>
  <si>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</si>
  <si>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</si>
  <si>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</si>
  <si>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</si>
  <si>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</si>
  <si>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</si>
  <si>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</si>
  <si>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</si>
  <si>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</si>
  <si>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</si>
  <si>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</si>
  <si>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</si>
  <si>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</si>
  <si>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</si>
  <si>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</si>
  <si>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</si>
  <si>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</si>
  <si>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</si>
  <si>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</si>
  <si>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</si>
  <si>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</si>
  <si>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</si>
  <si>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</si>
  <si>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</si>
  <si>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</si>
  <si>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</si>
  <si>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</si>
  <si>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</si>
  <si>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</si>
  <si>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</si>
  <si>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</si>
  <si>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</si>
  <si>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</si>
  <si>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</si>
  <si>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</si>
  <si>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</si>
  <si>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</si>
  <si>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</si>
  <si>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</si>
  <si>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</si>
  <si>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</si>
  <si>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</si>
  <si>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</si>
  <si>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</si>
  <si>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</si>
  <si>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</si>
  <si>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</si>
  <si>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</si>
  <si>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</si>
  <si>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</si>
  <si>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</si>
  <si>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</si>
  <si>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</si>
  <si>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</si>
  <si>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</si>
  <si>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</si>
  <si>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</si>
  <si>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</si>
  <si>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</si>
  <si>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</si>
  <si>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</si>
  <si>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</si>
  <si>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</si>
  <si>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</si>
  <si>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</si>
  <si>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</si>
  <si>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</si>
  <si>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</si>
  <si>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</si>
  <si>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</si>
  <si>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</si>
  <si>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</si>
  <si>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</si>
  <si>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</si>
  <si>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</si>
  <si>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</si>
  <si>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</si>
  <si>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</si>
  <si>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</si>
  <si>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</si>
  <si>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</si>
  <si>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</si>
  <si>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</si>
  <si>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</si>
  <si>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</si>
  <si>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</si>
  <si>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</si>
  <si>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</si>
  <si>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</si>
  <si>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</si>
  <si>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</si>
  <si>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</si>
  <si>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</si>
  <si>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</si>
  <si>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</si>
  <si>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</si>
  <si>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</si>
  <si>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</si>
  <si>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</si>
  <si>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</si>
  <si>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</si>
  <si>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</si>
  <si>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</si>
  <si>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</si>
  <si>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</si>
  <si>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</si>
  <si>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</si>
  <si>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</si>
  <si>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</si>
  <si>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</si>
  <si>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</si>
  <si>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</si>
  <si>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</si>
  <si>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</si>
  <si>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</si>
  <si>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</si>
  <si>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</si>
  <si>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</si>
  <si>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</si>
  <si>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</si>
  <si>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</si>
  <si>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</si>
  <si>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</si>
  <si>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</si>
  <si>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</si>
  <si>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</si>
  <si>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</si>
  <si>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</si>
  <si>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</si>
  <si>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</si>
  <si>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</si>
  <si>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</si>
  <si>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</si>
  <si>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</si>
  <si>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</si>
  <si>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</si>
  <si>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</si>
  <si>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</si>
  <si>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</si>
  <si>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</si>
  <si>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</si>
  <si>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</si>
  <si>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</si>
  <si>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</si>
  <si>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</si>
  <si>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</si>
  <si>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</si>
  <si>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</si>
  <si>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</si>
  <si>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</si>
  <si>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</si>
  <si>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</si>
  <si>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</si>
  <si>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</si>
  <si>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</si>
  <si>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</si>
  <si>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</si>
  <si>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</si>
  <si>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</si>
  <si>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</si>
  <si>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</si>
  <si>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</si>
  <si>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</si>
  <si>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</si>
  <si>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</si>
  <si>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</si>
  <si>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</si>
  <si>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</si>
  <si>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</si>
  <si>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</si>
  <si>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</si>
  <si>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</si>
  <si>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</si>
  <si>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</si>
  <si>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</si>
  <si>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</si>
  <si>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</si>
  <si>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</si>
  <si>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</si>
  <si>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</si>
  <si>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</si>
  <si>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</si>
  <si>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</si>
  <si>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</si>
  <si>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</si>
  <si>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</si>
  <si>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</si>
  <si>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</si>
  <si>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</si>
  <si>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</si>
  <si>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</si>
  <si>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</si>
  <si>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</si>
  <si>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</si>
  <si>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</si>
  <si>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</si>
  <si>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</si>
  <si>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</si>
  <si>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</si>
  <si>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</si>
  <si>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</si>
  <si>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</si>
  <si>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</si>
  <si>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</si>
  <si>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</si>
  <si>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</si>
  <si>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</si>
  <si>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</si>
  <si>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</si>
  <si>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</si>
  <si>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</si>
  <si>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</si>
  <si>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</si>
  <si>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</si>
  <si>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</si>
  <si>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</si>
  <si>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</si>
  <si>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</si>
  <si>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</si>
  <si>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</si>
  <si>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</si>
  <si>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</si>
  <si>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</si>
  <si>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</si>
  <si>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</si>
  <si>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</si>
  <si>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</si>
  <si>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</si>
  <si>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</si>
  <si>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</si>
  <si>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</si>
  <si>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</si>
  <si>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</si>
  <si>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</si>
  <si>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</si>
  <si>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</si>
  <si>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</si>
  <si>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</si>
  <si>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</si>
  <si>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</si>
  <si>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</si>
  <si>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</si>
  <si>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</si>
  <si>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</si>
  <si>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</si>
  <si>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</si>
  <si>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</si>
  <si>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</si>
  <si>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</si>
  <si>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</si>
  <si>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</si>
  <si>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</si>
  <si>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</si>
  <si>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</si>
  <si>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</si>
  <si>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</si>
  <si>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</si>
  <si>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</si>
  <si>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</si>
  <si>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</si>
  <si>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</si>
  <si>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</si>
  <si>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</si>
  <si>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</si>
  <si>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</si>
  <si>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</si>
  <si>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</si>
  <si>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</si>
  <si>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</si>
  <si>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</si>
  <si>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</si>
  <si>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гл.бухгалтер</t>
  </si>
  <si>
    <t>Лепихина Жанна Викторовна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</si>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</sst>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J44" sqref="J4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3" t="s">
        <v>0</v>
      </c>
      <c r="B2" s="53" t="s">
        <v>0</v>
      </c>
      <c r="C2" s="53" t="s">
        <v>0</v>
      </c>
      <c r="D2" s="53" t="s">
        <v>0</v>
      </c>
      <c r="E2" s="73" t="s">
        <v>1</v>
      </c>
      <c r="F2" s="73"/>
      <c r="G2" s="73"/>
    </row>
    <row r="3" spans="1:7" ht="18" customHeight="1">
      <c r="A3" s="53" t="s">
        <v>0</v>
      </c>
      <c r="B3" s="53" t="s">
        <v>0</v>
      </c>
      <c r="C3" s="53" t="s">
        <v>0</v>
      </c>
      <c r="D3" s="53" t="s">
        <v>0</v>
      </c>
      <c r="E3" s="72" t="s">
        <v>0</v>
      </c>
      <c r="F3" s="72" t="s">
        <v>0</v>
      </c>
      <c r="G3" s="72" t="s">
        <v>0</v>
      </c>
    </row>
    <row r="4" spans="1:7" ht="18" customHeight="1">
      <c r="A4" s="53" t="s">
        <v>0</v>
      </c>
      <c r="B4" s="53" t="s">
        <v>0</v>
      </c>
      <c r="C4" s="53" t="s">
        <v>0</v>
      </c>
      <c r="D4" s="53" t="s">
        <v>0</v>
      </c>
      <c r="E4" s="72" t="s">
        <v>0</v>
      </c>
      <c r="F4" s="72" t="s">
        <v>0</v>
      </c>
      <c r="G4" s="72" t="s">
        <v>0</v>
      </c>
    </row>
    <row r="5" spans="1:7" ht="77.25" customHeight="1">
      <c r="A5" s="53" t="s">
        <v>0</v>
      </c>
      <c r="B5" s="53" t="s">
        <v>0</v>
      </c>
      <c r="C5" s="53" t="s">
        <v>0</v>
      </c>
      <c r="D5" s="53" t="s">
        <v>0</v>
      </c>
      <c r="E5" s="74" t="s">
        <v>2</v>
      </c>
      <c r="F5" s="74"/>
      <c r="G5" s="74"/>
    </row>
    <row r="6" spans="1:7" ht="12.75" customHeight="1">
      <c r="A6" s="53" t="s">
        <v>0</v>
      </c>
      <c r="B6" s="53" t="s">
        <v>0</v>
      </c>
      <c r="C6" s="53" t="s">
        <v>0</v>
      </c>
      <c r="D6" s="53" t="s">
        <v>0</v>
      </c>
      <c r="E6" s="74" t="s">
        <v>3</v>
      </c>
      <c r="F6" s="74"/>
      <c r="G6" s="74"/>
    </row>
    <row r="7" spans="1:7" ht="37.5" customHeight="1">
      <c r="A7" s="53" t="s">
        <v>0</v>
      </c>
      <c r="B7" s="53" t="s">
        <v>0</v>
      </c>
      <c r="C7" s="53" t="s">
        <v>0</v>
      </c>
      <c r="D7" s="53" t="s">
        <v>0</v>
      </c>
      <c r="E7" s="67" t="s">
        <v>472</v>
      </c>
      <c r="F7" s="68"/>
      <c r="G7" s="68"/>
    </row>
    <row r="8" spans="1:7" ht="30.4" customHeight="1">
      <c r="A8" s="53" t="s">
        <v>0</v>
      </c>
      <c r="B8" s="53" t="s">
        <v>0</v>
      </c>
      <c r="C8" s="53" t="s">
        <v>0</v>
      </c>
      <c r="D8" s="53" t="s">
        <v>0</v>
      </c>
      <c r="E8" s="71" t="s">
        <v>4</v>
      </c>
      <c r="F8" s="71"/>
      <c r="G8" s="71"/>
    </row>
    <row r="9" spans="1:7" ht="31.35" customHeight="1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6" t="s">
        <v>464</v>
      </c>
    </row>
    <row r="10" spans="1:7" ht="12.75" customHeight="1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495</v>
      </c>
    </row>
    <row r="13" spans="1:7" ht="30.2" customHeight="1">
      <c r="A13" s="53" t="s">
        <v>0</v>
      </c>
      <c r="B13" s="53" t="s">
        <v>0</v>
      </c>
      <c r="C13" s="53" t="s">
        <v>0</v>
      </c>
      <c r="D13" s="53" t="s">
        <v>0</v>
      </c>
      <c r="E13" s="68" t="s">
        <v>7</v>
      </c>
      <c r="F13" s="68"/>
      <c r="G13" s="68"/>
    </row>
    <row r="14" spans="1:7" ht="12.75" customHeight="1">
      <c r="A14" s="53" t="s">
        <v>0</v>
      </c>
      <c r="B14" s="53" t="s">
        <v>0</v>
      </c>
      <c r="C14" s="53" t="s">
        <v>0</v>
      </c>
      <c r="D14" s="53" t="s">
        <v>0</v>
      </c>
      <c r="E14" s="71" t="s">
        <v>8</v>
      </c>
      <c r="F14" s="71"/>
      <c r="G14" s="71"/>
    </row>
    <row r="15" spans="1:7" ht="27.2" customHeight="1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5" t="s">
        <v>462</v>
      </c>
    </row>
    <row r="16" spans="1:7" ht="12.75" customHeight="1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495</v>
      </c>
    </row>
    <row r="19" spans="1:7" ht="23.65" customHeight="1">
      <c r="A19" s="53" t="s">
        <v>0</v>
      </c>
      <c r="B19" s="53" t="s">
        <v>0</v>
      </c>
      <c r="C19" s="53" t="s">
        <v>0</v>
      </c>
      <c r="D19" s="53" t="s">
        <v>0</v>
      </c>
      <c r="E19" s="68" t="s">
        <v>461</v>
      </c>
      <c r="F19" s="68"/>
      <c r="G19" s="68"/>
    </row>
    <row r="20" spans="1:7" ht="29.45" customHeight="1">
      <c r="A20" s="53" t="s">
        <v>0</v>
      </c>
      <c r="B20" s="53" t="s">
        <v>0</v>
      </c>
      <c r="C20" s="53" t="s">
        <v>0</v>
      </c>
      <c r="D20" s="53" t="s">
        <v>0</v>
      </c>
      <c r="E20" s="71" t="s">
        <v>10</v>
      </c>
      <c r="F20" s="71"/>
      <c r="G20" s="71"/>
    </row>
    <row r="21" spans="1:7" ht="25.9" customHeight="1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/>
    </row>
    <row r="22" spans="1:7" ht="12.75" customHeight="1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495</v>
      </c>
    </row>
    <row r="25" spans="1:7" ht="18" customHeight="1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>
      <c r="A26" s="72" t="s">
        <v>12</v>
      </c>
      <c r="B26" s="72"/>
      <c r="C26" s="72"/>
      <c r="D26" s="72"/>
      <c r="E26" s="72"/>
      <c r="F26" s="72"/>
      <c r="G26" s="72"/>
    </row>
    <row r="27" spans="1:7" ht="12.75" customHeight="1">
      <c r="A27" s="67" t="s">
        <v>463</v>
      </c>
      <c r="B27" s="68"/>
      <c r="C27" s="68"/>
      <c r="D27" s="68"/>
      <c r="E27" s="68"/>
      <c r="F27" s="68"/>
      <c r="G27" s="68"/>
    </row>
    <row r="28" spans="1:7" ht="12.75" customHeight="1">
      <c r="A28" s="69" t="s">
        <v>13</v>
      </c>
      <c r="B28" s="69"/>
      <c r="C28" s="69"/>
      <c r="D28" s="69"/>
      <c r="E28" s="69"/>
      <c r="F28" s="69"/>
      <c r="G28" s="69"/>
    </row>
    <row r="29" spans="1:7" ht="18" customHeight="1">
      <c r="A29" s="70" t="s">
        <v>465</v>
      </c>
      <c r="B29" s="68"/>
      <c r="C29" s="68"/>
      <c r="D29" s="68"/>
      <c r="E29" s="68"/>
      <c r="F29" s="68"/>
      <c r="G29" s="6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87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0" zoomScale="60" zoomScaleNormal="60" workbookViewId="0">
      <selection activeCell="K23" sqref="K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>
      <c r="A4" s="78" t="s">
        <v>173</v>
      </c>
      <c r="B4" s="78" t="s">
        <v>174</v>
      </c>
      <c r="C4" s="78" t="s">
        <v>175</v>
      </c>
      <c r="D4" s="81" t="s">
        <v>176</v>
      </c>
      <c r="E4" s="82"/>
      <c r="F4" s="83"/>
      <c r="G4" s="81" t="s">
        <v>177</v>
      </c>
      <c r="H4" s="83"/>
      <c r="I4" s="84" t="s">
        <v>178</v>
      </c>
      <c r="J4" s="84"/>
      <c r="K4" s="75" t="s">
        <v>19</v>
      </c>
      <c r="L4" s="75"/>
      <c r="M4" s="75"/>
      <c r="N4" s="75"/>
      <c r="O4" s="75"/>
      <c r="P4" s="75"/>
      <c r="Q4" s="75" t="s">
        <v>20</v>
      </c>
      <c r="R4" s="75"/>
      <c r="S4" s="75"/>
    </row>
    <row r="5" spans="1:19" ht="36.75" customHeight="1">
      <c r="A5" s="79"/>
      <c r="B5" s="79"/>
      <c r="C5" s="79"/>
      <c r="D5" s="78" t="s">
        <v>21</v>
      </c>
      <c r="E5" s="78" t="s">
        <v>22</v>
      </c>
      <c r="F5" s="78" t="s">
        <v>23</v>
      </c>
      <c r="G5" s="78" t="s">
        <v>24</v>
      </c>
      <c r="H5" s="78" t="s">
        <v>25</v>
      </c>
      <c r="I5" s="84"/>
      <c r="J5" s="84"/>
      <c r="K5" s="75" t="s">
        <v>466</v>
      </c>
      <c r="L5" s="75"/>
      <c r="M5" s="75" t="s">
        <v>467</v>
      </c>
      <c r="N5" s="75"/>
      <c r="O5" s="75" t="s">
        <v>468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>
      <c r="A6" s="80"/>
      <c r="B6" s="80"/>
      <c r="C6" s="80"/>
      <c r="D6" s="80"/>
      <c r="E6" s="80"/>
      <c r="F6" s="80"/>
      <c r="G6" s="80"/>
      <c r="H6" s="80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8" t="s">
        <v>473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25</v>
      </c>
      <c r="M8" s="5"/>
      <c r="N8" s="5">
        <f>L8</f>
        <v>25</v>
      </c>
      <c r="O8" s="5"/>
      <c r="P8" s="5">
        <f>L8</f>
        <v>25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8" t="s">
        <v>474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58</v>
      </c>
      <c r="M9" s="5" t="s">
        <v>0</v>
      </c>
      <c r="N9" s="5">
        <f>L9</f>
        <v>58</v>
      </c>
      <c r="O9" s="5" t="s">
        <v>0</v>
      </c>
      <c r="P9" s="5">
        <f>N9</f>
        <v>58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8" t="s">
        <v>475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51</v>
      </c>
      <c r="M10" s="5" t="s">
        <v>0</v>
      </c>
      <c r="N10" s="5">
        <f t="shared" ref="N10:N14" si="0">L10</f>
        <v>51</v>
      </c>
      <c r="O10" s="5" t="s">
        <v>0</v>
      </c>
      <c r="P10" s="5">
        <f t="shared" ref="P10:P13" si="1">N10</f>
        <v>51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8" t="s">
        <v>476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58</v>
      </c>
      <c r="M11" s="5" t="s">
        <v>0</v>
      </c>
      <c r="N11" s="5">
        <f t="shared" si="0"/>
        <v>58</v>
      </c>
      <c r="O11" s="5" t="s">
        <v>0</v>
      </c>
      <c r="P11" s="5">
        <f t="shared" si="1"/>
        <v>58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8" t="s">
        <v>477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58</v>
      </c>
      <c r="M12" s="5"/>
      <c r="N12" s="5">
        <f t="shared" si="0"/>
        <v>58</v>
      </c>
      <c r="O12" s="5"/>
      <c r="P12" s="5">
        <f t="shared" si="1"/>
        <v>58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8" t="s">
        <v>478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2</v>
      </c>
      <c r="M13" s="5" t="s">
        <v>0</v>
      </c>
      <c r="N13" s="5">
        <f t="shared" si="0"/>
        <v>2</v>
      </c>
      <c r="O13" s="5" t="s">
        <v>0</v>
      </c>
      <c r="P13" s="5">
        <f t="shared" si="1"/>
        <v>2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8" t="s">
        <v>479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58</v>
      </c>
      <c r="M14" s="5" t="s">
        <v>0</v>
      </c>
      <c r="N14" s="5">
        <f t="shared" si="0"/>
        <v>58</v>
      </c>
      <c r="O14" s="5" t="s">
        <v>0</v>
      </c>
      <c r="P14" s="5">
        <f>N14</f>
        <v>58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8" t="s">
        <v>480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8" t="s">
        <v>481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>
      <c r="A17" s="58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36</v>
      </c>
      <c r="L17" s="5" t="s">
        <v>0</v>
      </c>
      <c r="M17" s="5">
        <f t="shared" si="2"/>
        <v>36</v>
      </c>
      <c r="N17" s="5" t="s">
        <v>0</v>
      </c>
      <c r="O17" s="5">
        <f t="shared" si="3"/>
        <v>36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>
      <c r="A18" s="58" t="s">
        <v>483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25</v>
      </c>
      <c r="L18" s="5" t="s">
        <v>0</v>
      </c>
      <c r="M18" s="5">
        <f t="shared" si="2"/>
        <v>25</v>
      </c>
      <c r="N18" s="5" t="s">
        <v>0</v>
      </c>
      <c r="O18" s="5">
        <f t="shared" si="3"/>
        <v>25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>
      <c r="A19" s="58" t="s">
        <v>484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100</v>
      </c>
      <c r="L19" s="5" t="s">
        <v>0</v>
      </c>
      <c r="M19" s="5">
        <f>K19</f>
        <v>100</v>
      </c>
      <c r="N19" s="5" t="s">
        <v>0</v>
      </c>
      <c r="O19" s="5">
        <f t="shared" si="3"/>
        <v>100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>
      <c r="A20" s="58" t="s">
        <v>485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26</v>
      </c>
      <c r="L20" s="5" t="s">
        <v>0</v>
      </c>
      <c r="M20" s="5">
        <f t="shared" si="2"/>
        <v>26</v>
      </c>
      <c r="N20" s="5" t="s">
        <v>0</v>
      </c>
      <c r="O20" s="5">
        <f t="shared" si="3"/>
        <v>26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>
      <c r="A21" s="59" t="s">
        <v>486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19</v>
      </c>
      <c r="L21" s="5" t="s">
        <v>0</v>
      </c>
      <c r="M21" s="5">
        <f t="shared" si="2"/>
        <v>19</v>
      </c>
      <c r="N21" s="5" t="s">
        <v>0</v>
      </c>
      <c r="O21" s="5">
        <f t="shared" si="3"/>
        <v>19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>
      <c r="A22" s="59" t="s">
        <v>487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27</v>
      </c>
      <c r="L22" s="5" t="s">
        <v>0</v>
      </c>
      <c r="M22" s="5">
        <f t="shared" si="2"/>
        <v>27</v>
      </c>
      <c r="N22" s="5" t="s">
        <v>0</v>
      </c>
      <c r="O22" s="5">
        <f t="shared" si="3"/>
        <v>27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>
      <c r="A23" s="59" t="s">
        <v>488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19</v>
      </c>
      <c r="L23" s="5" t="s">
        <v>0</v>
      </c>
      <c r="M23" s="5">
        <f t="shared" si="2"/>
        <v>19</v>
      </c>
      <c r="N23" s="5" t="s">
        <v>0</v>
      </c>
      <c r="O23" s="5">
        <f t="shared" si="3"/>
        <v>19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>
      <c r="A24" s="59" t="s">
        <v>489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19</v>
      </c>
      <c r="L24" s="5" t="s">
        <v>0</v>
      </c>
      <c r="M24" s="5">
        <f t="shared" si="2"/>
        <v>19</v>
      </c>
      <c r="N24" s="5" t="s">
        <v>0</v>
      </c>
      <c r="O24" s="5">
        <f t="shared" si="3"/>
        <v>19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>
      <c r="A25" s="59" t="s">
        <v>490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>
      <c r="A26" s="59" t="s">
        <v>491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19</v>
      </c>
      <c r="L26" s="5" t="s">
        <v>0</v>
      </c>
      <c r="M26" s="5">
        <f t="shared" si="2"/>
        <v>19</v>
      </c>
      <c r="N26" s="5" t="s">
        <v>0</v>
      </c>
      <c r="O26" s="5">
        <f t="shared" si="3"/>
        <v>19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107</v>
      </c>
      <c r="M28" s="5">
        <f t="shared" si="2"/>
        <v>0</v>
      </c>
      <c r="N28" s="5">
        <v>107</v>
      </c>
      <c r="O28" s="5">
        <f t="shared" si="3"/>
        <v>0</v>
      </c>
      <c r="P28" s="5">
        <v>107</v>
      </c>
      <c r="Q28" s="22" t="s">
        <v>282</v>
      </c>
      <c r="R28" s="28">
        <v>41967</v>
      </c>
      <c r="S28" s="6" t="s">
        <v>281</v>
      </c>
    </row>
    <row r="29" spans="1:21" ht="409.5" customHeight="1">
      <c r="A29" s="58" t="s">
        <v>492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>
      <c r="A30" s="60" t="s">
        <v>493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8</v>
      </c>
      <c r="L30" s="5" t="s">
        <v>0</v>
      </c>
      <c r="M30" s="5">
        <f t="shared" si="2"/>
        <v>8</v>
      </c>
      <c r="N30" s="5" t="s">
        <v>0</v>
      </c>
      <c r="O30" s="5">
        <f t="shared" si="3"/>
        <v>8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>
      <c r="A31" s="61" t="s">
        <v>494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25</v>
      </c>
      <c r="L31" s="5" t="s">
        <v>0</v>
      </c>
      <c r="M31" s="5">
        <f t="shared" si="2"/>
        <v>25</v>
      </c>
      <c r="N31" s="5" t="s">
        <v>0</v>
      </c>
      <c r="O31" s="5">
        <f t="shared" si="3"/>
        <v>25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G97" sqref="G97"/>
    </sheetView>
  </sheetViews>
  <sheetFormatPr defaultRowHeight="12.75"/>
  <cols>
    <col min="1" max="1" width="23" style="66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2" t="s">
        <v>0</v>
      </c>
    </row>
    <row r="2" spans="1:13" ht="31.15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>
      <c r="A3" s="85" t="s">
        <v>173</v>
      </c>
      <c r="B3" s="75" t="s">
        <v>16</v>
      </c>
      <c r="C3" s="75" t="s">
        <v>17</v>
      </c>
      <c r="D3" s="75"/>
      <c r="E3" s="75"/>
      <c r="F3" s="75" t="s">
        <v>18</v>
      </c>
      <c r="G3" s="75"/>
      <c r="H3" s="75" t="s">
        <v>69</v>
      </c>
      <c r="I3" s="75"/>
      <c r="J3" s="75" t="s">
        <v>70</v>
      </c>
      <c r="K3" s="75"/>
      <c r="L3" s="75"/>
      <c r="M3" s="75" t="s">
        <v>71</v>
      </c>
    </row>
    <row r="4" spans="1:13" ht="160.5" customHeight="1">
      <c r="A4" s="86" t="s">
        <v>0</v>
      </c>
      <c r="B4" s="75" t="s">
        <v>0</v>
      </c>
      <c r="C4" s="57" t="s">
        <v>21</v>
      </c>
      <c r="D4" s="57" t="s">
        <v>22</v>
      </c>
      <c r="E4" s="57" t="s">
        <v>23</v>
      </c>
      <c r="F4" s="57" t="s">
        <v>24</v>
      </c>
      <c r="G4" s="57" t="s">
        <v>25</v>
      </c>
      <c r="H4" s="57" t="s">
        <v>26</v>
      </c>
      <c r="I4" s="57" t="s">
        <v>27</v>
      </c>
      <c r="J4" s="57" t="s">
        <v>469</v>
      </c>
      <c r="K4" s="57" t="s">
        <v>467</v>
      </c>
      <c r="L4" s="57" t="s">
        <v>470</v>
      </c>
      <c r="M4" s="75" t="s">
        <v>0</v>
      </c>
    </row>
    <row r="5" spans="1:13" ht="160.5" customHeight="1">
      <c r="A5" s="63" t="s">
        <v>473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3" t="s">
        <v>473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3" t="s">
        <v>473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3" t="s">
        <v>473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3" t="s">
        <v>473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3" t="s">
        <v>473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3" t="s">
        <v>474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3" t="s">
        <v>474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3" t="s">
        <v>474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3" t="s">
        <v>474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3" t="s">
        <v>474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3" t="s">
        <v>475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3" t="s">
        <v>475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3" t="s">
        <v>475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3" t="s">
        <v>475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3" t="s">
        <v>475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3" t="s">
        <v>476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3" t="s">
        <v>476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3" t="s">
        <v>476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3" t="s">
        <v>476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3" t="s">
        <v>476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3" t="s">
        <v>480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3" t="s">
        <v>480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3" t="s">
        <v>480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3" t="s">
        <v>480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3" t="s">
        <v>480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3" t="s">
        <v>485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3" t="s">
        <v>485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3" t="s">
        <v>485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3" t="s">
        <v>485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3" t="s">
        <v>485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3" t="s">
        <v>484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3" t="s">
        <v>484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3" t="s">
        <v>484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3" t="s">
        <v>484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3" t="s">
        <v>484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3" t="s">
        <v>483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3" t="s">
        <v>483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3" t="s">
        <v>483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3" t="s">
        <v>483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3" t="s">
        <v>483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3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3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3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3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3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3" t="s">
        <v>481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3" t="s">
        <v>481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3" t="s">
        <v>481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3" t="s">
        <v>481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3" t="s">
        <v>481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4" t="s">
        <v>486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4" t="s">
        <v>486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4" t="s">
        <v>486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4" t="s">
        <v>486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4" t="s">
        <v>486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4" t="s">
        <v>487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4" t="s">
        <v>487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4" t="s">
        <v>487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4" t="s">
        <v>487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4" t="s">
        <v>487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4" t="s">
        <v>488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4" t="s">
        <v>488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4" t="s">
        <v>488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4" t="s">
        <v>488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4" t="s">
        <v>488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3" t="s">
        <v>492</v>
      </c>
      <c r="B71" s="4" t="s">
        <v>61</v>
      </c>
      <c r="C71" s="4" t="s">
        <v>63</v>
      </c>
      <c r="D71" s="57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3" t="s">
        <v>492</v>
      </c>
      <c r="B72" s="4" t="s">
        <v>61</v>
      </c>
      <c r="C72" s="4" t="s">
        <v>63</v>
      </c>
      <c r="D72" s="57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3" t="s">
        <v>492</v>
      </c>
      <c r="B73" s="4" t="s">
        <v>61</v>
      </c>
      <c r="C73" s="4" t="s">
        <v>63</v>
      </c>
      <c r="D73" s="57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3" t="s">
        <v>492</v>
      </c>
      <c r="B74" s="4" t="s">
        <v>61</v>
      </c>
      <c r="C74" s="4" t="s">
        <v>63</v>
      </c>
      <c r="D74" s="57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3" t="s">
        <v>492</v>
      </c>
      <c r="B75" s="4" t="s">
        <v>61</v>
      </c>
      <c r="C75" s="4" t="s">
        <v>63</v>
      </c>
      <c r="D75" s="57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4" t="s">
        <v>494</v>
      </c>
      <c r="B76" s="4" t="s">
        <v>61</v>
      </c>
      <c r="C76" s="4" t="s">
        <v>63</v>
      </c>
      <c r="D76" s="57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4" t="s">
        <v>494</v>
      </c>
      <c r="B77" s="4" t="s">
        <v>61</v>
      </c>
      <c r="C77" s="4" t="s">
        <v>63</v>
      </c>
      <c r="D77" s="57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4" t="s">
        <v>494</v>
      </c>
      <c r="B78" s="4" t="s">
        <v>61</v>
      </c>
      <c r="C78" s="4" t="s">
        <v>63</v>
      </c>
      <c r="D78" s="57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4" t="s">
        <v>494</v>
      </c>
      <c r="B79" s="4" t="s">
        <v>61</v>
      </c>
      <c r="C79" s="4" t="s">
        <v>63</v>
      </c>
      <c r="D79" s="57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4" t="s">
        <v>494</v>
      </c>
      <c r="B80" s="4" t="s">
        <v>61</v>
      </c>
      <c r="C80" s="4" t="s">
        <v>63</v>
      </c>
      <c r="D80" s="57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3" t="s">
        <v>493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3" t="s">
        <v>493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3" t="s">
        <v>493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3" t="s">
        <v>493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3" t="s">
        <v>493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5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5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5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5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3" t="s">
        <v>478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3" t="s">
        <v>478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3" t="s">
        <v>478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3" t="s">
        <v>478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3" t="s">
        <v>478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3" t="s">
        <v>479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3" t="s">
        <v>479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3" t="s">
        <v>479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3" t="s">
        <v>479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3" t="s">
        <v>479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3" t="s">
        <v>477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3" t="s">
        <v>477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3" t="s">
        <v>477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3" t="s">
        <v>477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3" t="s">
        <v>477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4" t="s">
        <v>490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4" t="s">
        <v>490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4" t="s">
        <v>490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4" t="s">
        <v>490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4" t="s">
        <v>490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4" t="s">
        <v>489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4" t="s">
        <v>489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4" t="s">
        <v>489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4" t="s">
        <v>489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4" t="s">
        <v>489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4" t="s">
        <v>491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4" t="s">
        <v>491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4" t="s">
        <v>491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4" t="s">
        <v>491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4" t="s">
        <v>491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8" workbookViewId="0">
      <selection activeCell="D278" sqref="D27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>
      <c r="A1" s="8" t="s">
        <v>0</v>
      </c>
    </row>
    <row r="2" spans="1:7" ht="34.700000000000003" customHeight="1">
      <c r="A2" s="87" t="s">
        <v>78</v>
      </c>
      <c r="B2" s="87"/>
      <c r="C2" s="87"/>
      <c r="D2" s="87"/>
      <c r="E2" s="87"/>
      <c r="F2" s="87"/>
      <c r="G2" s="87"/>
    </row>
    <row r="3" spans="1:7" ht="29.85" customHeight="1">
      <c r="A3" s="88" t="s">
        <v>79</v>
      </c>
      <c r="B3" s="88" t="s">
        <v>80</v>
      </c>
      <c r="C3" s="88" t="s">
        <v>27</v>
      </c>
      <c r="D3" s="88" t="s">
        <v>81</v>
      </c>
      <c r="E3" s="88"/>
      <c r="F3" s="88"/>
      <c r="G3" s="88" t="s">
        <v>82</v>
      </c>
    </row>
    <row r="4" spans="1:7" ht="53.65" customHeight="1">
      <c r="A4" s="88" t="s">
        <v>0</v>
      </c>
      <c r="B4" s="88" t="s">
        <v>0</v>
      </c>
      <c r="C4" s="88" t="s">
        <v>0</v>
      </c>
      <c r="D4" s="18" t="s">
        <v>83</v>
      </c>
      <c r="E4" s="18" t="s">
        <v>84</v>
      </c>
      <c r="F4" s="18" t="s">
        <v>85</v>
      </c>
      <c r="G4" s="88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17790906.259999998</v>
      </c>
      <c r="E6" s="11">
        <f t="shared" ref="E6:F6" si="0">E9+E20+E31+E42+E86+E97+E108+E119+E130+E141+E152+E163+E174+E218+E229+E240+E185+E196+E207+E53+E64+E75+E262+E251</f>
        <v>17790906.259999998</v>
      </c>
      <c r="F6" s="11">
        <f t="shared" si="0"/>
        <v>17790906.259999998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4503123</v>
      </c>
      <c r="E9" s="11">
        <f>D9</f>
        <v>4503123</v>
      </c>
      <c r="F9" s="11">
        <f>D9</f>
        <v>4503123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300586.2</v>
      </c>
      <c r="E10" s="11">
        <f t="shared" ref="E10:F10" si="1">ROUND((E11*(E12/100*E13/100*E14/100)),2)</f>
        <v>300586.2</v>
      </c>
      <c r="F10" s="11">
        <f t="shared" si="1"/>
        <v>300586.2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126.13676784579999</v>
      </c>
      <c r="E13" s="16">
        <f t="shared" ref="E13:E14" si="2">D13</f>
        <v>126.13676784579999</v>
      </c>
      <c r="F13" s="16">
        <f t="shared" ref="F13:F14" si="3">D13</f>
        <v>126.13676784579999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106.7542011578</v>
      </c>
      <c r="E14" s="16">
        <f t="shared" si="2"/>
        <v>106.7542011578</v>
      </c>
      <c r="F14" s="16">
        <f t="shared" si="3"/>
        <v>106.7542011578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25</v>
      </c>
      <c r="E15" s="11">
        <f>D15</f>
        <v>25</v>
      </c>
      <c r="F15" s="11">
        <f>D15</f>
        <v>25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120461.28</v>
      </c>
      <c r="E16" s="11">
        <f>D16</f>
        <v>120461.28</v>
      </c>
      <c r="F16" s="11">
        <f>E16</f>
        <v>120461.28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25</v>
      </c>
      <c r="E17" s="11">
        <f>D17</f>
        <v>25</v>
      </c>
      <c r="F17" s="11">
        <f>D17</f>
        <v>25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1690581.56</v>
      </c>
      <c r="E20" s="11">
        <f>D20</f>
        <v>1690581.56</v>
      </c>
      <c r="F20" s="11">
        <f>D20</f>
        <v>1690581.56</v>
      </c>
      <c r="G20" s="45" t="s">
        <v>112</v>
      </c>
      <c r="I20">
        <f>D20+D31+D42+D53+D64+D152+D163+D174+D185+D196</f>
        <v>8388355.29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30168.240000000002</v>
      </c>
      <c r="E21" s="11">
        <f t="shared" ref="E21" si="4">ROUND((E22*(E23/100*E24/100*E25/100)),2)</f>
        <v>30168.240000000002</v>
      </c>
      <c r="F21" s="11">
        <f t="shared" ref="F21" si="5">ROUND((F22*(F23/100*F24/100*F25/100)),2)</f>
        <v>30168.240000000002</v>
      </c>
      <c r="G21" s="45" t="s">
        <v>113</v>
      </c>
      <c r="I21">
        <v>15050340.772311561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  <c r="I22">
        <f>I21-I20</f>
        <v>6661985.4823115608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110.2927723081</v>
      </c>
      <c r="E24" s="11">
        <f t="shared" si="6"/>
        <v>110.2927723081</v>
      </c>
      <c r="F24" s="11">
        <f t="shared" si="7"/>
        <v>110.2927723081</v>
      </c>
      <c r="G24" s="39" t="s">
        <v>0</v>
      </c>
      <c r="I24">
        <f>D20+D152</f>
        <v>2263778.12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115.9249361768</v>
      </c>
      <c r="E25" s="11">
        <f t="shared" si="6"/>
        <v>115.9249361768</v>
      </c>
      <c r="F25" s="11">
        <f t="shared" si="7"/>
        <v>115.9249361768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58</v>
      </c>
      <c r="E26" s="11">
        <f t="shared" si="6"/>
        <v>58</v>
      </c>
      <c r="F26" s="11">
        <f t="shared" si="7"/>
        <v>58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1020.2820689655175</v>
      </c>
      <c r="E27" s="11">
        <f>D27</f>
        <v>1020.2820689655175</v>
      </c>
      <c r="F27" s="11">
        <f>D27</f>
        <v>1020.2820689655175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58</v>
      </c>
      <c r="E28" s="11">
        <f>D28</f>
        <v>58</v>
      </c>
      <c r="F28" s="11">
        <f>D28</f>
        <v>58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1295064.42</v>
      </c>
      <c r="E31" s="11">
        <f>D31</f>
        <v>1295064.42</v>
      </c>
      <c r="F31" s="11">
        <f>D31</f>
        <v>1295064.42</v>
      </c>
      <c r="G31" s="45" t="s">
        <v>115</v>
      </c>
      <c r="I31">
        <f>D31+D163</f>
        <v>2008399.02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26419.8</v>
      </c>
      <c r="E32" s="11">
        <f t="shared" ref="E32" si="8">ROUND((E33*(E34/100*E35/100*E36/100)),2)</f>
        <v>26419.8</v>
      </c>
      <c r="F32" s="11">
        <f t="shared" ref="F32" si="9">ROUND((F33*(F34/100*F35/100*F36/100)),2)</f>
        <v>26419.8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107.9974193888</v>
      </c>
      <c r="E35" s="11">
        <f t="shared" si="10"/>
        <v>107.9974193888</v>
      </c>
      <c r="F35" s="11">
        <f t="shared" si="11"/>
        <v>107.9974193888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107.8850785754</v>
      </c>
      <c r="E36" s="11">
        <f t="shared" si="10"/>
        <v>107.8850785754</v>
      </c>
      <c r="F36" s="11">
        <f t="shared" si="11"/>
        <v>107.8850785754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51</v>
      </c>
      <c r="E37" s="11">
        <f t="shared" si="10"/>
        <v>51</v>
      </c>
      <c r="F37" s="11">
        <f t="shared" si="11"/>
        <v>51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1026.3800000000001</v>
      </c>
      <c r="E38" s="11">
        <f>D38</f>
        <v>1026.3800000000001</v>
      </c>
      <c r="F38" s="11">
        <f>D38</f>
        <v>1026.3800000000001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51</v>
      </c>
      <c r="E39" s="11">
        <f t="shared" ref="E39:F39" si="12">E37</f>
        <v>51</v>
      </c>
      <c r="F39" s="11">
        <f t="shared" si="12"/>
        <v>51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1499928.11</v>
      </c>
      <c r="E42" s="11">
        <f>D42</f>
        <v>1499928.11</v>
      </c>
      <c r="F42" s="11">
        <f>D42</f>
        <v>1499928.11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26762.91</v>
      </c>
      <c r="E43" s="11">
        <f t="shared" ref="E43" si="13">ROUND((E44*(E45/100*E46/100*E47/100)),2)</f>
        <v>26762.91</v>
      </c>
      <c r="F43" s="11">
        <f t="shared" ref="F43" si="14">ROUND((F44*(F45/100*F46/100*F47/100)),2)</f>
        <v>26762.91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114.7177119845</v>
      </c>
      <c r="E46" s="11">
        <f t="shared" si="15"/>
        <v>114.7177119845</v>
      </c>
      <c r="F46" s="11">
        <f t="shared" si="16"/>
        <v>114.7177119845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108.738932877</v>
      </c>
      <c r="E47" s="11">
        <f t="shared" si="15"/>
        <v>108.738932877</v>
      </c>
      <c r="F47" s="11">
        <f t="shared" si="16"/>
        <v>108.738932877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58</v>
      </c>
      <c r="E48" s="11">
        <f t="shared" si="15"/>
        <v>58</v>
      </c>
      <c r="F48" s="11">
        <f t="shared" si="16"/>
        <v>58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902.08051724137931</v>
      </c>
      <c r="E49" s="11">
        <f>D49</f>
        <v>902.08051724137931</v>
      </c>
      <c r="F49" s="11">
        <f>D49</f>
        <v>902.08051724137931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58</v>
      </c>
      <c r="E50" s="11">
        <f t="shared" ref="E50:G50" si="17">E48</f>
        <v>58</v>
      </c>
      <c r="F50" s="11">
        <f t="shared" si="17"/>
        <v>58</v>
      </c>
      <c r="G50" s="11" t="str">
        <f t="shared" si="17"/>
        <v/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1496376.87</v>
      </c>
      <c r="E53" s="11">
        <f>D53</f>
        <v>1496376.87</v>
      </c>
      <c r="F53" s="11">
        <f>D53</f>
        <v>1496376.87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26699.48</v>
      </c>
      <c r="E54" s="11">
        <f t="shared" ref="E54:F54" si="18">ROUND((E55*(E56/100*E57/100*E58/100)),2)</f>
        <v>26699.48</v>
      </c>
      <c r="F54" s="11">
        <f t="shared" si="18"/>
        <v>26699.48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15575.7</v>
      </c>
      <c r="E55" s="11">
        <f>D55</f>
        <v>15575.7</v>
      </c>
      <c r="F55" s="11">
        <f>D55</f>
        <v>15575.7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156.4856219923</v>
      </c>
      <c r="E57" s="11">
        <f t="shared" si="19"/>
        <v>156.4856219923</v>
      </c>
      <c r="F57" s="11">
        <f t="shared" si="20"/>
        <v>156.4856219923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109.542031021</v>
      </c>
      <c r="E58" s="11">
        <f t="shared" si="19"/>
        <v>109.542031021</v>
      </c>
      <c r="F58" s="11">
        <f t="shared" si="20"/>
        <v>109.542031021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58</v>
      </c>
      <c r="E59" s="11">
        <f t="shared" si="19"/>
        <v>58</v>
      </c>
      <c r="F59" s="11">
        <f t="shared" si="20"/>
        <v>58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>
        <v>899.87879310344829</v>
      </c>
      <c r="E60" s="11">
        <f>D60</f>
        <v>899.87879310344829</v>
      </c>
      <c r="F60" s="11">
        <f>D60</f>
        <v>899.87879310344829</v>
      </c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>
        <f>D59</f>
        <v>58</v>
      </c>
      <c r="E61" s="11">
        <f t="shared" ref="E61:F61" si="21">E59</f>
        <v>58</v>
      </c>
      <c r="F61" s="11">
        <f t="shared" si="21"/>
        <v>58</v>
      </c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50688.2</v>
      </c>
      <c r="E64" s="11">
        <f>D64</f>
        <v>50688.2</v>
      </c>
      <c r="F64" s="11">
        <f>D64</f>
        <v>50688.2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26699.78</v>
      </c>
      <c r="E65" s="11">
        <f t="shared" ref="E65:F65" si="22">ROUND((E66*(E67/100*E68/100*E69/100)),2)</f>
        <v>26699.78</v>
      </c>
      <c r="F65" s="11">
        <f t="shared" si="22"/>
        <v>26699.78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119.3523903423</v>
      </c>
      <c r="E68" s="11">
        <f t="shared" si="23"/>
        <v>119.3523903423</v>
      </c>
      <c r="F68" s="11">
        <f t="shared" si="24"/>
        <v>119.3523903423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105.9035900335</v>
      </c>
      <c r="E69" s="11">
        <f t="shared" si="23"/>
        <v>105.9035900335</v>
      </c>
      <c r="F69" s="11">
        <f t="shared" si="24"/>
        <v>105.9035900335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2</v>
      </c>
      <c r="E70" s="11">
        <f t="shared" si="23"/>
        <v>2</v>
      </c>
      <c r="F70" s="11">
        <f t="shared" si="24"/>
        <v>2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1355.68</v>
      </c>
      <c r="E71" s="11">
        <f>D71</f>
        <v>1355.68</v>
      </c>
      <c r="F71" s="11">
        <f>D71</f>
        <v>1355.68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2</v>
      </c>
      <c r="E72" s="11">
        <f t="shared" ref="E72:F72" si="25">E70</f>
        <v>2</v>
      </c>
      <c r="F72" s="11">
        <f t="shared" si="25"/>
        <v>2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1496376.87</v>
      </c>
      <c r="E75" s="11">
        <f>D75</f>
        <v>1496376.87</v>
      </c>
      <c r="F75" s="11">
        <f>D75</f>
        <v>1496376.87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26699.48</v>
      </c>
      <c r="E76" s="11">
        <f t="shared" ref="E76:F76" si="26">ROUND((E77*(E78/100*E79/100*E80/100)),2)</f>
        <v>26699.48</v>
      </c>
      <c r="F76" s="11">
        <f t="shared" si="26"/>
        <v>26699.48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67.802386398699994</v>
      </c>
      <c r="E79" s="11">
        <f t="shared" si="27"/>
        <v>67.802386398699994</v>
      </c>
      <c r="F79" s="11">
        <f t="shared" si="28"/>
        <v>67.802386398699994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111.9659765981</v>
      </c>
      <c r="E80" s="11">
        <f t="shared" si="27"/>
        <v>111.9659765981</v>
      </c>
      <c r="F80" s="11">
        <f t="shared" si="28"/>
        <v>111.9659765981</v>
      </c>
      <c r="G80" s="39" t="s">
        <v>0</v>
      </c>
    </row>
    <row r="81" spans="1:9" ht="28.9" customHeight="1">
      <c r="A81" s="48" t="s">
        <v>377</v>
      </c>
      <c r="B81" s="37" t="s">
        <v>106</v>
      </c>
      <c r="C81" s="36" t="s">
        <v>56</v>
      </c>
      <c r="D81" s="11">
        <f>Part1_1!L14</f>
        <v>58</v>
      </c>
      <c r="E81" s="11">
        <f t="shared" si="27"/>
        <v>58</v>
      </c>
      <c r="F81" s="11">
        <f t="shared" si="28"/>
        <v>58</v>
      </c>
      <c r="G81" s="39" t="s">
        <v>0</v>
      </c>
    </row>
    <row r="82" spans="1:9" ht="28.9" customHeight="1">
      <c r="A82" s="48" t="s">
        <v>378</v>
      </c>
      <c r="B82" s="37" t="s">
        <v>108</v>
      </c>
      <c r="C82" s="36" t="s">
        <v>87</v>
      </c>
      <c r="D82" s="11">
        <v>899.87879310344829</v>
      </c>
      <c r="E82" s="11">
        <f>D82</f>
        <v>899.87879310344829</v>
      </c>
      <c r="F82" s="11">
        <f>D82</f>
        <v>899.87879310344829</v>
      </c>
      <c r="G82" s="39" t="s">
        <v>0</v>
      </c>
    </row>
    <row r="83" spans="1:9" ht="28.9" customHeight="1">
      <c r="A83" s="48" t="s">
        <v>379</v>
      </c>
      <c r="B83" s="37" t="s">
        <v>110</v>
      </c>
      <c r="C83" s="36" t="s">
        <v>56</v>
      </c>
      <c r="D83" s="11">
        <f>D81</f>
        <v>58</v>
      </c>
      <c r="E83" s="11">
        <f t="shared" ref="E83:F83" si="29">E81</f>
        <v>58</v>
      </c>
      <c r="F83" s="11">
        <f t="shared" si="29"/>
        <v>58</v>
      </c>
      <c r="G83" s="39" t="s">
        <v>0</v>
      </c>
    </row>
    <row r="84" spans="1:9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>
      <c r="A86" s="48" t="s">
        <v>129</v>
      </c>
      <c r="B86" s="19" t="s">
        <v>91</v>
      </c>
      <c r="C86" s="18" t="s">
        <v>87</v>
      </c>
      <c r="D86" s="11">
        <f>D87*D92</f>
        <v>1648766</v>
      </c>
      <c r="E86" s="11">
        <f>D86</f>
        <v>1648766</v>
      </c>
      <c r="F86" s="11">
        <f>D86</f>
        <v>1648766</v>
      </c>
      <c r="G86" s="45" t="s">
        <v>130</v>
      </c>
      <c r="I86">
        <f>D86+D97+D108+D119+D130+D141+D240+D251+D262</f>
        <v>1907857.8</v>
      </c>
    </row>
    <row r="87" spans="1:9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1177.69</v>
      </c>
      <c r="E87" s="11">
        <f t="shared" ref="E87" si="30">ROUND((E88*(E89/100*E90/100*E91/100)),2)</f>
        <v>1177.69</v>
      </c>
      <c r="F87" s="11">
        <f t="shared" ref="F87" si="31">ROUND((F88*(F89/100*F90/100*F91/100)),2)</f>
        <v>1177.69</v>
      </c>
      <c r="G87" s="45" t="s">
        <v>131</v>
      </c>
    </row>
    <row r="88" spans="1:9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9" t="s">
        <v>0</v>
      </c>
    </row>
    <row r="90" spans="1:9" ht="12.75" customHeight="1">
      <c r="A90" s="48" t="s">
        <v>318</v>
      </c>
      <c r="B90" s="19" t="s">
        <v>102</v>
      </c>
      <c r="C90" s="18" t="s">
        <v>100</v>
      </c>
      <c r="D90" s="15">
        <v>147.47422985200001</v>
      </c>
      <c r="E90" s="11">
        <f t="shared" si="32"/>
        <v>147.47422985200001</v>
      </c>
      <c r="F90" s="11">
        <f t="shared" si="33"/>
        <v>147.47422985200001</v>
      </c>
      <c r="G90" s="39" t="s">
        <v>0</v>
      </c>
    </row>
    <row r="91" spans="1:9" ht="12.75" customHeight="1">
      <c r="A91" s="48" t="s">
        <v>319</v>
      </c>
      <c r="B91" s="19" t="s">
        <v>104</v>
      </c>
      <c r="C91" s="18" t="s">
        <v>100</v>
      </c>
      <c r="D91" s="15">
        <v>110.76836066209999</v>
      </c>
      <c r="E91" s="11">
        <f t="shared" si="32"/>
        <v>110.76836066209999</v>
      </c>
      <c r="F91" s="11">
        <f t="shared" si="33"/>
        <v>110.76836066209999</v>
      </c>
      <c r="G91" s="39" t="s">
        <v>0</v>
      </c>
    </row>
    <row r="92" spans="1:9" ht="28.9" customHeight="1">
      <c r="A92" s="48" t="s">
        <v>320</v>
      </c>
      <c r="B92" s="19" t="s">
        <v>106</v>
      </c>
      <c r="C92" s="18" t="s">
        <v>56</v>
      </c>
      <c r="D92" s="11">
        <f>Part1_1!K15</f>
        <v>1400</v>
      </c>
      <c r="E92" s="11">
        <f t="shared" si="32"/>
        <v>1400</v>
      </c>
      <c r="F92" s="11">
        <f t="shared" si="33"/>
        <v>1400</v>
      </c>
      <c r="G92" s="39" t="s">
        <v>0</v>
      </c>
    </row>
    <row r="93" spans="1:9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1177.69</v>
      </c>
      <c r="E98" s="11">
        <f t="shared" ref="E98" si="34">ROUND((E99*(E100/100*E101/100*E102/100)),2)</f>
        <v>1177.69</v>
      </c>
      <c r="F98" s="11">
        <f t="shared" ref="F98" si="35">ROUND((F99*(F100/100*F101/100*F102/100)),2)</f>
        <v>1177.69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 t="shared" ref="D101:D102" si="38">D90</f>
        <v>147.47422985200001</v>
      </c>
      <c r="E101" s="11">
        <f t="shared" si="36"/>
        <v>147.47422985200001</v>
      </c>
      <c r="F101" s="11">
        <f t="shared" si="37"/>
        <v>147.47422985200001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 t="shared" si="38"/>
        <v>110.76836066209999</v>
      </c>
      <c r="E102" s="11">
        <f t="shared" si="36"/>
        <v>110.76836066209999</v>
      </c>
      <c r="F102" s="11">
        <f t="shared" si="37"/>
        <v>110.76836066209999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42396.840000000004</v>
      </c>
      <c r="E108" s="11">
        <f>D108</f>
        <v>42396.840000000004</v>
      </c>
      <c r="F108" s="11">
        <f>D108</f>
        <v>42396.840000000004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1177.69</v>
      </c>
      <c r="E109" s="11">
        <f t="shared" ref="E109" si="39">ROUND((E110*(E111/100*E112/100*E113/100)),2)</f>
        <v>1177.69</v>
      </c>
      <c r="F109" s="11">
        <f t="shared" ref="F109" si="40">ROUND((F110*(F111/100*F112/100*F113/100)),2)</f>
        <v>1177.69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 t="shared" ref="D112:D113" si="43">D90</f>
        <v>147.47422985200001</v>
      </c>
      <c r="E112" s="11">
        <f t="shared" si="41"/>
        <v>147.47422985200001</v>
      </c>
      <c r="F112" s="11">
        <f t="shared" si="42"/>
        <v>147.47422985200001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 t="shared" si="43"/>
        <v>110.76836066209999</v>
      </c>
      <c r="E113" s="11">
        <f t="shared" si="41"/>
        <v>110.76836066209999</v>
      </c>
      <c r="F113" s="11">
        <f t="shared" si="42"/>
        <v>110.76836066209999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36</v>
      </c>
      <c r="E114" s="11">
        <f t="shared" si="41"/>
        <v>36</v>
      </c>
      <c r="F114" s="11">
        <f t="shared" si="42"/>
        <v>36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29442.25</v>
      </c>
      <c r="E119" s="11">
        <f>D119</f>
        <v>29442.25</v>
      </c>
      <c r="F119" s="11">
        <f>D119</f>
        <v>29442.25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1177.69</v>
      </c>
      <c r="E120" s="11">
        <f t="shared" ref="E120:F120" si="44">ROUND((E121*(E122/100*E123/100*E124/100)),2)</f>
        <v>1177.69</v>
      </c>
      <c r="F120" s="11">
        <f t="shared" si="44"/>
        <v>1177.69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 t="shared" ref="D123:D124" si="47">D90</f>
        <v>147.47422985200001</v>
      </c>
      <c r="E123" s="11">
        <f t="shared" si="45"/>
        <v>147.47422985200001</v>
      </c>
      <c r="F123" s="11">
        <f t="shared" si="46"/>
        <v>147.47422985200001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 t="shared" si="47"/>
        <v>110.76836066209999</v>
      </c>
      <c r="E124" s="11">
        <f t="shared" si="45"/>
        <v>110.76836066209999</v>
      </c>
      <c r="F124" s="11">
        <f t="shared" si="46"/>
        <v>110.76836066209999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25</v>
      </c>
      <c r="E125" s="11">
        <f t="shared" si="45"/>
        <v>25</v>
      </c>
      <c r="F125" s="11">
        <f t="shared" si="46"/>
        <v>25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117769</v>
      </c>
      <c r="E130" s="11">
        <f t="shared" ref="E130:F130" si="48">E131*E136</f>
        <v>117769</v>
      </c>
      <c r="F130" s="11">
        <f t="shared" si="48"/>
        <v>117769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1177.69</v>
      </c>
      <c r="E131" s="11">
        <f t="shared" ref="E131:F131" si="49">ROUND((E132*(E133/100*E134/100*E135/100)),2)</f>
        <v>1177.69</v>
      </c>
      <c r="F131" s="11">
        <f t="shared" si="49"/>
        <v>1177.69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 t="shared" ref="D134:D135" si="52">D90</f>
        <v>147.47422985200001</v>
      </c>
      <c r="E134" s="11">
        <f t="shared" si="50"/>
        <v>147.47422985200001</v>
      </c>
      <c r="F134" s="11">
        <f t="shared" si="51"/>
        <v>147.47422985200001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 t="shared" si="52"/>
        <v>110.76836066209999</v>
      </c>
      <c r="E135" s="11">
        <f t="shared" si="50"/>
        <v>110.76836066209999</v>
      </c>
      <c r="F135" s="11">
        <f t="shared" si="51"/>
        <v>110.76836066209999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100</v>
      </c>
      <c r="E136" s="11">
        <f>D136</f>
        <v>100</v>
      </c>
      <c r="F136" s="11">
        <f>D136</f>
        <v>100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30619.940000000002</v>
      </c>
      <c r="E141" s="11">
        <f>D141</f>
        <v>30619.940000000002</v>
      </c>
      <c r="F141" s="11">
        <f>D141</f>
        <v>30619.940000000002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1177.69</v>
      </c>
      <c r="E142" s="11">
        <f t="shared" ref="E142:F142" si="53">ROUND((E143*(E144/100*E145/100*E146/100)),2)</f>
        <v>1177.69</v>
      </c>
      <c r="F142" s="11">
        <f t="shared" si="53"/>
        <v>1177.69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6">D90</f>
        <v>147.47422985200001</v>
      </c>
      <c r="E145" s="11">
        <f t="shared" si="54"/>
        <v>147.47422985200001</v>
      </c>
      <c r="F145" s="11">
        <f t="shared" si="55"/>
        <v>147.47422985200001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6"/>
        <v>110.76836066209999</v>
      </c>
      <c r="E146" s="11">
        <f t="shared" si="54"/>
        <v>110.76836066209999</v>
      </c>
      <c r="F146" s="11">
        <f t="shared" si="55"/>
        <v>110.76836066209999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26</v>
      </c>
      <c r="E147" s="11">
        <f t="shared" si="54"/>
        <v>26</v>
      </c>
      <c r="F147" s="11">
        <f t="shared" si="55"/>
        <v>26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573196.56000000006</v>
      </c>
      <c r="E152" s="11">
        <f>D152</f>
        <v>573196.56000000006</v>
      </c>
      <c r="F152" s="11">
        <f>D152</f>
        <v>573196.56000000006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30168.240000000002</v>
      </c>
      <c r="E153" s="11">
        <f t="shared" ref="E153:F153" si="57">ROUND((E154*(E155/100*E156/100*E157/100)),2)</f>
        <v>30168.240000000002</v>
      </c>
      <c r="F153" s="11">
        <f t="shared" si="57"/>
        <v>30168.240000000002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60">D24</f>
        <v>110.2927723081</v>
      </c>
      <c r="E156" s="11">
        <f t="shared" si="58"/>
        <v>110.2927723081</v>
      </c>
      <c r="F156" s="11">
        <f t="shared" si="59"/>
        <v>110.2927723081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60"/>
        <v>115.9249361768</v>
      </c>
      <c r="E157" s="11">
        <f t="shared" si="58"/>
        <v>115.9249361768</v>
      </c>
      <c r="F157" s="11">
        <f t="shared" si="59"/>
        <v>115.9249361768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19</v>
      </c>
      <c r="E158" s="11">
        <f t="shared" si="58"/>
        <v>19</v>
      </c>
      <c r="F158" s="11">
        <f t="shared" si="59"/>
        <v>19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713334.6</v>
      </c>
      <c r="E163" s="11">
        <f>D163</f>
        <v>713334.6</v>
      </c>
      <c r="F163" s="11">
        <f>D163</f>
        <v>713334.6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26419.8</v>
      </c>
      <c r="E164" s="11">
        <f t="shared" ref="E164:F164" si="61">ROUND((E165*(E166/100*E167/100*E168/100)),2)</f>
        <v>26419.8</v>
      </c>
      <c r="F164" s="11">
        <f t="shared" si="61"/>
        <v>26419.8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4">D35</f>
        <v>107.9974193888</v>
      </c>
      <c r="E167" s="11">
        <f t="shared" si="62"/>
        <v>107.9974193888</v>
      </c>
      <c r="F167" s="11">
        <f t="shared" si="63"/>
        <v>107.9974193888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4"/>
        <v>107.8850785754</v>
      </c>
      <c r="E168" s="11">
        <f t="shared" si="62"/>
        <v>107.8850785754</v>
      </c>
      <c r="F168" s="11">
        <f t="shared" si="63"/>
        <v>107.8850785754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27</v>
      </c>
      <c r="E169" s="11">
        <f t="shared" si="62"/>
        <v>27</v>
      </c>
      <c r="F169" s="11">
        <f t="shared" si="63"/>
        <v>27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508495.29</v>
      </c>
      <c r="E174" s="11">
        <f>D174</f>
        <v>508495.29</v>
      </c>
      <c r="F174" s="11">
        <f>D174</f>
        <v>508495.29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26762.91</v>
      </c>
      <c r="E175" s="11">
        <f t="shared" ref="E175:F175" si="65">ROUND((E176*(E177/100*E178/100*E179/100)),2)</f>
        <v>26762.91</v>
      </c>
      <c r="F175" s="11">
        <f t="shared" si="65"/>
        <v>26762.91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8">D46</f>
        <v>114.7177119845</v>
      </c>
      <c r="E178" s="11">
        <f t="shared" si="66"/>
        <v>114.7177119845</v>
      </c>
      <c r="F178" s="11">
        <f t="shared" si="67"/>
        <v>114.7177119845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8"/>
        <v>108.738932877</v>
      </c>
      <c r="E179" s="11">
        <f t="shared" si="66"/>
        <v>108.738932877</v>
      </c>
      <c r="F179" s="11">
        <f t="shared" si="67"/>
        <v>108.738932877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19</v>
      </c>
      <c r="E180" s="11">
        <f t="shared" si="66"/>
        <v>19</v>
      </c>
      <c r="F180" s="11">
        <f t="shared" si="67"/>
        <v>19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507290.12</v>
      </c>
      <c r="E185" s="11">
        <f>D185</f>
        <v>507290.12</v>
      </c>
      <c r="F185" s="11">
        <f>D185</f>
        <v>507290.12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26699.48</v>
      </c>
      <c r="E186" s="11">
        <f t="shared" ref="E186:F186" si="69">ROUND((E187*(E188/100*E189/100*E190/100)),2)</f>
        <v>26699.48</v>
      </c>
      <c r="F186" s="11">
        <f t="shared" si="69"/>
        <v>26699.48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15575.7</v>
      </c>
      <c r="E187" s="11">
        <f>D187</f>
        <v>15575.7</v>
      </c>
      <c r="F187" s="11">
        <f>D187</f>
        <v>15575.7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72">D57</f>
        <v>156.4856219923</v>
      </c>
      <c r="E189" s="11">
        <f t="shared" si="70"/>
        <v>156.4856219923</v>
      </c>
      <c r="F189" s="11">
        <f t="shared" si="71"/>
        <v>156.4856219923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72"/>
        <v>109.542031021</v>
      </c>
      <c r="E190" s="11">
        <f t="shared" si="70"/>
        <v>109.542031021</v>
      </c>
      <c r="F190" s="11">
        <f t="shared" si="71"/>
        <v>109.542031021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19</v>
      </c>
      <c r="E191" s="11">
        <f t="shared" si="70"/>
        <v>19</v>
      </c>
      <c r="F191" s="11">
        <f t="shared" si="71"/>
        <v>19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53399.56</v>
      </c>
      <c r="E196" s="11">
        <f>D196</f>
        <v>53399.56</v>
      </c>
      <c r="F196" s="11">
        <f>D196</f>
        <v>53399.56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26699.78</v>
      </c>
      <c r="E197" s="11">
        <f t="shared" ref="E197:F197" si="73">ROUND((E198*(E199/100*E200/100*E201/100)),2)</f>
        <v>26699.78</v>
      </c>
      <c r="F197" s="11">
        <f t="shared" si="73"/>
        <v>26699.78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6">D68</f>
        <v>119.3523903423</v>
      </c>
      <c r="E200" s="11">
        <f t="shared" si="74"/>
        <v>119.3523903423</v>
      </c>
      <c r="F200" s="11">
        <f t="shared" si="75"/>
        <v>119.3523903423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6"/>
        <v>105.9035900335</v>
      </c>
      <c r="E201" s="11">
        <f t="shared" si="74"/>
        <v>105.9035900335</v>
      </c>
      <c r="F201" s="11">
        <f t="shared" si="75"/>
        <v>105.9035900335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2</v>
      </c>
      <c r="E202" s="11">
        <f t="shared" si="74"/>
        <v>2</v>
      </c>
      <c r="F202" s="11">
        <f t="shared" si="75"/>
        <v>2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507290.12</v>
      </c>
      <c r="E207" s="11">
        <f>D207</f>
        <v>507290.12</v>
      </c>
      <c r="F207" s="11">
        <f>D207</f>
        <v>507290.12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26699.48</v>
      </c>
      <c r="E208" s="11">
        <f t="shared" ref="E208:F208" si="77">ROUND((E209*(E210/100*E211/100*E212/100)),2)</f>
        <v>26699.48</v>
      </c>
      <c r="F208" s="11">
        <f t="shared" si="77"/>
        <v>26699.48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8">D210</f>
        <v>100</v>
      </c>
      <c r="F210" s="11">
        <f t="shared" ref="F210:F213" si="79">D210</f>
        <v>100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80">D79</f>
        <v>67.802386398699994</v>
      </c>
      <c r="E211" s="11">
        <f t="shared" si="78"/>
        <v>67.802386398699994</v>
      </c>
      <c r="F211" s="11">
        <f t="shared" si="79"/>
        <v>67.802386398699994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80"/>
        <v>111.9659765981</v>
      </c>
      <c r="E212" s="11">
        <f t="shared" si="78"/>
        <v>111.9659765981</v>
      </c>
      <c r="F212" s="11">
        <f t="shared" si="79"/>
        <v>111.9659765981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19</v>
      </c>
      <c r="E213" s="11">
        <f t="shared" si="78"/>
        <v>19</v>
      </c>
      <c r="F213" s="11">
        <f t="shared" si="79"/>
        <v>19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48255.42</v>
      </c>
      <c r="E219" s="11">
        <f t="shared" ref="E219:F219" si="81">ROUND((E220*(E221/100*E222/100*E223/100)),2)</f>
        <v>48255.42</v>
      </c>
      <c r="F219" s="11">
        <f t="shared" si="81"/>
        <v>48255.42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130.74308824400001</v>
      </c>
      <c r="E222" s="11">
        <f t="shared" si="82"/>
        <v>130.74308824400001</v>
      </c>
      <c r="F222" s="11">
        <f t="shared" si="83"/>
        <v>130.74308824400001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110.6070979178</v>
      </c>
      <c r="E223" s="11">
        <f t="shared" si="82"/>
        <v>110.6070979178</v>
      </c>
      <c r="F223" s="11">
        <f t="shared" si="83"/>
        <v>110.6070979178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987903.17999999993</v>
      </c>
      <c r="E229" s="11">
        <f>D229</f>
        <v>987903.17999999993</v>
      </c>
      <c r="F229" s="11">
        <f>D229</f>
        <v>987903.17999999993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9322.99</v>
      </c>
      <c r="E230" s="11">
        <f t="shared" ref="E230:F230" si="84">ROUND((E231*(E232/100*E233/100*E234/100)),2)</f>
        <v>9322.99</v>
      </c>
      <c r="F230" s="11">
        <f t="shared" si="84"/>
        <v>9322.99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289.51902017639998</v>
      </c>
      <c r="E233" s="11">
        <f t="shared" si="85"/>
        <v>289.51902017639998</v>
      </c>
      <c r="F233" s="11">
        <f t="shared" si="86"/>
        <v>289.51902017639998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81.994580132799996</v>
      </c>
      <c r="E234" s="11">
        <f t="shared" si="85"/>
        <v>81.994580132799996</v>
      </c>
      <c r="F234" s="11">
        <f t="shared" si="86"/>
        <v>81.994580132799996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107</v>
      </c>
      <c r="E235" s="11">
        <f t="shared" si="85"/>
        <v>107</v>
      </c>
      <c r="F235" s="11">
        <f t="shared" si="86"/>
        <v>107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90.25</v>
      </c>
      <c r="E236" s="11">
        <f>D236</f>
        <v>90.25</v>
      </c>
      <c r="F236" s="11">
        <f>D236</f>
        <v>90.25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107</v>
      </c>
      <c r="E237" s="11">
        <f t="shared" ref="E237:F237" si="87">E235</f>
        <v>107</v>
      </c>
      <c r="F237" s="11">
        <f t="shared" si="87"/>
        <v>107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1177.69</v>
      </c>
      <c r="E241" s="11">
        <f t="shared" ref="E241:F241" si="88">ROUND((E242*(E243/100*E244/100*E245/100)),2)</f>
        <v>1177.69</v>
      </c>
      <c r="F241" s="11">
        <f t="shared" si="88"/>
        <v>1177.69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91">D90</f>
        <v>147.47422985200001</v>
      </c>
      <c r="E244" s="11">
        <f t="shared" si="89"/>
        <v>147.47422985200001</v>
      </c>
      <c r="F244" s="11">
        <f t="shared" si="90"/>
        <v>147.47422985200001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91"/>
        <v>110.76836066209999</v>
      </c>
      <c r="E245" s="11">
        <f t="shared" si="89"/>
        <v>110.76836066209999</v>
      </c>
      <c r="F245" s="11">
        <f t="shared" si="90"/>
        <v>110.76836066209999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9421.52</v>
      </c>
      <c r="E251" s="11">
        <f>D251</f>
        <v>9421.52</v>
      </c>
      <c r="F251" s="11">
        <f>D251</f>
        <v>9421.52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1177.69</v>
      </c>
      <c r="E252" s="11">
        <f t="shared" ref="E252:F252" si="92">ROUND((E253*(E254/100*E255/100*E256/100)),2)</f>
        <v>1177.69</v>
      </c>
      <c r="F252" s="11">
        <f t="shared" si="92"/>
        <v>1177.69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95">D90</f>
        <v>147.47422985200001</v>
      </c>
      <c r="E255" s="11">
        <f t="shared" si="93"/>
        <v>147.47422985200001</v>
      </c>
      <c r="F255" s="11">
        <f t="shared" si="94"/>
        <v>147.47422985200001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95"/>
        <v>110.76836066209999</v>
      </c>
      <c r="E256" s="11">
        <f t="shared" si="93"/>
        <v>110.76836066209999</v>
      </c>
      <c r="F256" s="11">
        <f t="shared" si="94"/>
        <v>110.76836066209999</v>
      </c>
      <c r="G256" s="47" t="s">
        <v>0</v>
      </c>
    </row>
    <row r="257" spans="1:8" ht="28.9" customHeight="1">
      <c r="A257" s="27" t="s">
        <v>447</v>
      </c>
      <c r="B257" s="47" t="s">
        <v>106</v>
      </c>
      <c r="C257" s="46" t="s">
        <v>56</v>
      </c>
      <c r="D257" s="11">
        <f>Part1_1!K30</f>
        <v>8</v>
      </c>
      <c r="E257" s="11">
        <f t="shared" si="93"/>
        <v>8</v>
      </c>
      <c r="F257" s="11">
        <f t="shared" si="94"/>
        <v>8</v>
      </c>
      <c r="G257" s="47" t="s">
        <v>0</v>
      </c>
    </row>
    <row r="258" spans="1:8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8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8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8" ht="43.35" customHeight="1">
      <c r="A262" s="27" t="s">
        <v>452</v>
      </c>
      <c r="B262" s="51" t="s">
        <v>91</v>
      </c>
      <c r="C262" s="50" t="s">
        <v>87</v>
      </c>
      <c r="D262" s="11">
        <f>D263*D268</f>
        <v>29442.25</v>
      </c>
      <c r="E262" s="11">
        <f>D262</f>
        <v>29442.25</v>
      </c>
      <c r="F262" s="11">
        <f>D262</f>
        <v>29442.25</v>
      </c>
      <c r="G262" s="24" t="s">
        <v>274</v>
      </c>
    </row>
    <row r="263" spans="1:8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1177.69</v>
      </c>
      <c r="E263" s="11">
        <f t="shared" ref="E263:F263" si="96">ROUND((E264*(E265/100*E266/100*E267/100)),2)</f>
        <v>1177.69</v>
      </c>
      <c r="F263" s="11">
        <f t="shared" si="96"/>
        <v>1177.69</v>
      </c>
      <c r="G263" s="24" t="s">
        <v>275</v>
      </c>
    </row>
    <row r="264" spans="1:8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8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1" t="s">
        <v>0</v>
      </c>
    </row>
    <row r="266" spans="1:8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9">D255</f>
        <v>147.47422985200001</v>
      </c>
      <c r="E266" s="11">
        <f t="shared" si="97"/>
        <v>147.47422985200001</v>
      </c>
      <c r="F266" s="11">
        <f t="shared" si="98"/>
        <v>147.47422985200001</v>
      </c>
      <c r="G266" s="51" t="s">
        <v>0</v>
      </c>
    </row>
    <row r="267" spans="1:8" ht="12.75" customHeight="1">
      <c r="A267" s="27" t="s">
        <v>457</v>
      </c>
      <c r="B267" s="51" t="s">
        <v>104</v>
      </c>
      <c r="C267" s="50" t="s">
        <v>100</v>
      </c>
      <c r="D267" s="15">
        <f t="shared" si="99"/>
        <v>110.76836066209999</v>
      </c>
      <c r="E267" s="11">
        <f t="shared" si="97"/>
        <v>110.76836066209999</v>
      </c>
      <c r="F267" s="11">
        <f t="shared" si="98"/>
        <v>110.76836066209999</v>
      </c>
      <c r="G267" s="51" t="s">
        <v>0</v>
      </c>
    </row>
    <row r="268" spans="1:8" ht="28.9" customHeight="1">
      <c r="A268" s="27" t="s">
        <v>458</v>
      </c>
      <c r="B268" s="51" t="s">
        <v>106</v>
      </c>
      <c r="C268" s="50" t="s">
        <v>56</v>
      </c>
      <c r="D268" s="11">
        <f>Part1_1!K31</f>
        <v>25</v>
      </c>
      <c r="E268" s="11">
        <f t="shared" si="97"/>
        <v>25</v>
      </c>
      <c r="F268" s="11">
        <f t="shared" si="98"/>
        <v>25</v>
      </c>
      <c r="G268" s="51" t="s">
        <v>0</v>
      </c>
      <c r="H268">
        <f>D268+D257+D136+D114+D92</f>
        <v>1569</v>
      </c>
    </row>
    <row r="269" spans="1:8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8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8" ht="28.9" customHeight="1">
      <c r="A271" s="18" t="s">
        <v>34</v>
      </c>
      <c r="B271" s="19" t="s">
        <v>150</v>
      </c>
      <c r="C271" s="18" t="s">
        <v>87</v>
      </c>
      <c r="D271" s="11">
        <v>799900.74000000209</v>
      </c>
      <c r="E271" s="11">
        <f>D271</f>
        <v>799900.74000000209</v>
      </c>
      <c r="F271" s="11">
        <f>D271</f>
        <v>799900.74000000209</v>
      </c>
      <c r="G271" s="19" t="s">
        <v>0</v>
      </c>
    </row>
    <row r="272" spans="1:8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18590807</v>
      </c>
      <c r="E273" s="11">
        <f>E271+E6</f>
        <v>18590807</v>
      </c>
      <c r="F273" s="11">
        <f>F271+F6</f>
        <v>18590807</v>
      </c>
      <c r="G273" s="19" t="s">
        <v>153</v>
      </c>
    </row>
    <row r="275" spans="1:7">
      <c r="D275">
        <v>18590807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6" t="s">
        <v>154</v>
      </c>
      <c r="B2" s="76"/>
      <c r="C2" s="76"/>
    </row>
    <row r="3" spans="1:3" ht="11.45" customHeight="1">
      <c r="A3" s="72" t="s">
        <v>0</v>
      </c>
      <c r="B3" s="72"/>
      <c r="C3" s="72"/>
    </row>
    <row r="4" spans="1:3" ht="21.6" customHeight="1">
      <c r="A4" s="72" t="s">
        <v>155</v>
      </c>
      <c r="B4" s="72"/>
      <c r="C4" s="72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72" t="s">
        <v>0</v>
      </c>
      <c r="B8" s="72"/>
      <c r="C8" s="72"/>
    </row>
    <row r="9" spans="1:3" ht="21.6" customHeight="1">
      <c r="A9" s="90" t="s">
        <v>162</v>
      </c>
      <c r="B9" s="90"/>
      <c r="C9" s="90"/>
    </row>
    <row r="10" spans="1:3" ht="12.75" customHeight="1">
      <c r="A10" s="9" t="s">
        <v>33</v>
      </c>
      <c r="B10" s="89" t="s">
        <v>163</v>
      </c>
      <c r="C10" s="89"/>
    </row>
    <row r="11" spans="1:3" ht="12.75" customHeight="1">
      <c r="A11" s="9" t="s">
        <v>34</v>
      </c>
      <c r="B11" s="89" t="s">
        <v>164</v>
      </c>
      <c r="C11" s="89"/>
    </row>
    <row r="12" spans="1:3" ht="11.45" customHeight="1">
      <c r="A12" s="72" t="s">
        <v>0</v>
      </c>
      <c r="B12" s="72"/>
      <c r="C12" s="72"/>
    </row>
    <row r="13" spans="1:3" ht="21.6" customHeight="1">
      <c r="A13" s="90" t="s">
        <v>165</v>
      </c>
      <c r="B13" s="90"/>
      <c r="C13" s="90"/>
    </row>
    <row r="14" spans="1:3" ht="12.75" customHeight="1">
      <c r="A14" s="9" t="s">
        <v>33</v>
      </c>
      <c r="B14" s="89" t="s">
        <v>166</v>
      </c>
      <c r="C14" s="89"/>
    </row>
    <row r="15" spans="1:3" ht="11.45" customHeight="1">
      <c r="A15" s="72" t="s">
        <v>0</v>
      </c>
      <c r="B15" s="72"/>
      <c r="C15" s="72"/>
    </row>
    <row r="16" spans="1:3" ht="29.45" customHeight="1">
      <c r="A16" s="76" t="s">
        <v>167</v>
      </c>
      <c r="B16" s="76"/>
      <c r="C16" s="76"/>
    </row>
    <row r="17" spans="1:3" ht="10.35" customHeight="1">
      <c r="A17" s="87" t="s">
        <v>0</v>
      </c>
      <c r="B17" s="87"/>
      <c r="C17" s="87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2021-12-21T07:58:19Z</dcterms:modified>
</cp:coreProperties>
</file>