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<sst xmlns="http://schemas.openxmlformats.org/spreadsheetml/2006/main" count="148" uniqueCount="95">
  <si>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</si>
  <si>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</si>
  <si>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</si>
  <si>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</si>
  <si>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</si>
  <si>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</si>
  <si>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</si>
  <si>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</si>
  <si>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</si>
  <si>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</si>
  <si>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</si>
  <si>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</si>
  <si>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</si>
  <si>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</si>
  <si>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</si>
  <si>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</si>
  <si>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</si>
  <si>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</si>
  <si>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</si>
  <si>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</si>
  <si>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</si>
  <si>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</si>
  <si>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</si>
  <si>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</si>
  <si>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</si>
  <si>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</si>
  <si>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</si>
  <si>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</si>
  <si>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</si>
  <si>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</si>
  <si>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</si>
  <si>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</si>
  <si>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</si>
  <si>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</si>
  <si>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</si>
  <si>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</si>
  <si>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</si>
  <si>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</si>
  <si>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</si>
  <si>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</si>
  <si>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</si>
  <si>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</si>
  <si>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</si>
  <si>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</si>
  <si>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</si>
  <si>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</si>
  <si>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</si>
  <si>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</si>
  <si>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</si>
  <si>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</si>
  <si>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</si>
  <si>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</si>
  <si>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</si>
  <si>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</si>
  <si>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</si>
  <si>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</si>
  <si>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"Комплексный центр социального обслуживания населения" Оленинского муниципального  округа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</si>
  <si>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</si>
  <si>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</si>
  <si>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</si>
  <si>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</si>
  <si>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</si>
  <si>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</si>
  <si>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</si>
  <si>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</si>
  <si>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870000О.99.0.АЭ25АА74000</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</si>
  <si>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</si>
  <si>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Государственная услуга 15 (Предоставление социального обслуживания в форме на дому (условия оказание - очное) предоставление социально-бытовых услуг)</t>
  </si>
  <si>
    <t>Государственная услуга 16 (Предоставление социального обслуживания в форме на дому (условия оказание - очное) предоставление социально-медицинских услуг)</t>
  </si>
  <si>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</si>
  <si>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</si>
  <si>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</si>
  <si>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</si>
  <si>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</si>
  <si>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</si>
  <si>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</si>
  <si>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</si>
  <si>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</si>
  <si>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</si>
  <si>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</si>
  <si>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14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</si>
  <si>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Государственная услуга 17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</si>
  <si>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18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</si>
  <si>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19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</si>
  <si>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20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</si>
  <si>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.09.2022</t>
    </r>
  </si>
  <si>
    <t>______________Ж.В.Лепихина
 "14"  октября  2022 г.</t>
  </si>
  <si>
    <t>Заместитель Министра социальной защиты населения Тверской области
_______________И.Ю.Петрова
"21" октября  2022  г.</t>
  </si>
  <si>
    <t xml:space="preserve">Увеличилось  количество получателей данных  видов услуг </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</si>
  <si>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социально-бытовых услуг</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</si>
  <si>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социально-медицинских услуг</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</si>
  <si>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социально-психологических услуг</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</si>
  <si>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социально-правовых услуг</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</si>
  <si>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социально-педагогических услуг</t>
  </si>
  <si>
    <t xml:space="preserve">Уменьшилось количество получателей данной категории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</si>
</sst>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4">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0"/>
      <name val="Times New Roman"/>
      <family val="1"/>
    </font>
    <font>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1" borderId="0" applyNumberFormat="0" applyBorder="0" applyAlignment="0" applyProtection="0"/>
  </cellStyleXfs>
  <cellXfs count="46">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1" fillId="0" borderId="0" xfId="0" applyFont="1" applyFill="1" applyAlignment="1">
      <alignment/>
    </xf>
    <xf numFmtId="0" fontId="51" fillId="0" borderId="0" xfId="0" applyFont="1" applyFill="1" applyAlignment="1">
      <alignment wrapText="1"/>
    </xf>
    <xf numFmtId="2" fontId="51" fillId="0" borderId="0" xfId="0" applyNumberFormat="1" applyFont="1" applyFill="1" applyAlignment="1">
      <alignment/>
    </xf>
    <xf numFmtId="0" fontId="51"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3" fontId="51"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0" fontId="2" fillId="0" borderId="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9" fontId="52" fillId="0" borderId="12"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9" fontId="52" fillId="0" borderId="13"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2"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11" fillId="32"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1" fillId="0" borderId="11"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6" xfId="0" applyFont="1" applyFill="1" applyBorder="1" applyAlignment="1">
      <alignment horizontal="left" vertical="top"/>
    </xf>
    <xf numFmtId="0" fontId="2"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3825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0"/>
  <sheetViews>
    <sheetView tabSelected="1" view="pageBreakPreview" zoomScale="64" zoomScaleNormal="60" zoomScaleSheetLayoutView="64" workbookViewId="0" topLeftCell="A25">
      <selection activeCell="G27" sqref="G27"/>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0" t="s">
        <v>16</v>
      </c>
      <c r="C1" s="11"/>
      <c r="F1" s="20" t="s">
        <v>24</v>
      </c>
      <c r="G1" s="21"/>
    </row>
    <row r="2" spans="2:7" ht="30" customHeight="1">
      <c r="B2" s="1" t="s">
        <v>17</v>
      </c>
      <c r="C2" s="13"/>
      <c r="F2" s="34" t="s">
        <v>87</v>
      </c>
      <c r="G2" s="21"/>
    </row>
    <row r="3" spans="2:7" ht="38.25">
      <c r="B3" s="2" t="s">
        <v>56</v>
      </c>
      <c r="C3" s="13"/>
      <c r="F3" s="34"/>
      <c r="G3" s="21"/>
    </row>
    <row r="4" spans="2:7" ht="72" customHeight="1">
      <c r="B4" s="2" t="s">
        <v>86</v>
      </c>
      <c r="C4" s="13"/>
      <c r="F4" s="34"/>
      <c r="G4" s="21"/>
    </row>
    <row r="5" spans="1:7" ht="12.75">
      <c r="A5" s="36" t="s">
        <v>4</v>
      </c>
      <c r="B5" s="36"/>
      <c r="C5" s="36"/>
      <c r="D5" s="36"/>
      <c r="E5" s="36"/>
      <c r="F5" s="36"/>
      <c r="G5" s="36"/>
    </row>
    <row r="6" spans="1:7" ht="12.75">
      <c r="A6" s="35" t="s">
        <v>18</v>
      </c>
      <c r="B6" s="35"/>
      <c r="C6" s="35"/>
      <c r="D6" s="35"/>
      <c r="E6" s="35"/>
      <c r="F6" s="35"/>
      <c r="G6" s="35"/>
    </row>
    <row r="7" spans="1:7" ht="12.75">
      <c r="A7" s="37" t="str">
        <f>B3</f>
        <v>"Комплексный центр социального обслуживания населения" Оленинского муниципального  округа</v>
      </c>
      <c r="B7" s="38"/>
      <c r="C7" s="38"/>
      <c r="D7" s="38"/>
      <c r="E7" s="38"/>
      <c r="F7" s="38"/>
      <c r="G7" s="38"/>
    </row>
    <row r="8" spans="1:7" ht="12.75">
      <c r="A8" s="36" t="s">
        <v>2</v>
      </c>
      <c r="B8" s="36"/>
      <c r="C8" s="36"/>
      <c r="D8" s="36"/>
      <c r="E8" s="36"/>
      <c r="F8" s="36"/>
      <c r="G8" s="36"/>
    </row>
    <row r="9" spans="1:7" ht="12.75">
      <c r="A9" s="36"/>
      <c r="B9" s="36"/>
      <c r="C9" s="36"/>
      <c r="D9" s="36"/>
      <c r="E9" s="36"/>
      <c r="F9" s="36"/>
      <c r="G9" s="36"/>
    </row>
    <row r="10" spans="1:8" ht="12.75">
      <c r="A10" s="36" t="s">
        <v>85</v>
      </c>
      <c r="B10" s="36"/>
      <c r="C10" s="36"/>
      <c r="D10" s="36"/>
      <c r="E10" s="36"/>
      <c r="F10" s="36"/>
      <c r="G10" s="36"/>
      <c r="H10" s="10"/>
    </row>
    <row r="11" spans="1:7" ht="12.75">
      <c r="A11" s="36"/>
      <c r="B11" s="36"/>
      <c r="C11" s="36"/>
      <c r="D11" s="36"/>
      <c r="E11" s="36"/>
      <c r="F11" s="36"/>
      <c r="G11" s="36"/>
    </row>
    <row r="12" spans="1:7" ht="11.25" customHeight="1">
      <c r="A12" s="36"/>
      <c r="B12" s="36"/>
      <c r="C12" s="36"/>
      <c r="D12" s="36"/>
      <c r="E12" s="36"/>
      <c r="F12" s="36"/>
      <c r="G12" s="36"/>
    </row>
    <row r="13" spans="1:7" ht="12.75">
      <c r="A13" s="36" t="s">
        <v>5</v>
      </c>
      <c r="B13" s="36"/>
      <c r="C13" s="36"/>
      <c r="D13" s="36"/>
      <c r="E13" s="36"/>
      <c r="F13" s="36"/>
      <c r="G13" s="36"/>
    </row>
    <row r="14" spans="1:7" ht="12.75">
      <c r="A14" s="36" t="s">
        <v>1</v>
      </c>
      <c r="B14" s="36"/>
      <c r="C14" s="36"/>
      <c r="D14" s="36"/>
      <c r="E14" s="36"/>
      <c r="F14" s="36"/>
      <c r="G14" s="36"/>
    </row>
    <row r="15" spans="2:6" ht="12.75">
      <c r="B15" s="44"/>
      <c r="C15" s="44"/>
      <c r="D15" s="44"/>
      <c r="E15" s="44"/>
      <c r="F15" s="14"/>
    </row>
    <row r="16" spans="1:7" ht="178.5" customHeight="1">
      <c r="A16" s="3" t="s">
        <v>0</v>
      </c>
      <c r="B16" s="3" t="s">
        <v>13</v>
      </c>
      <c r="C16" s="3" t="s">
        <v>57</v>
      </c>
      <c r="D16" s="3" t="s">
        <v>14</v>
      </c>
      <c r="E16" s="3" t="s">
        <v>15</v>
      </c>
      <c r="F16" s="3" t="s">
        <v>11</v>
      </c>
      <c r="G16" s="4" t="s">
        <v>3</v>
      </c>
    </row>
    <row r="17" spans="1:8" ht="24.75" customHeight="1">
      <c r="A17" s="3">
        <v>1</v>
      </c>
      <c r="B17" s="3">
        <v>2</v>
      </c>
      <c r="C17" s="3">
        <v>3</v>
      </c>
      <c r="D17" s="3">
        <v>4</v>
      </c>
      <c r="E17" s="3">
        <v>5</v>
      </c>
      <c r="F17" s="3" t="s">
        <v>12</v>
      </c>
      <c r="G17" s="3">
        <v>7</v>
      </c>
      <c r="H17" s="15"/>
    </row>
    <row r="18" spans="1:7" ht="12.75">
      <c r="A18" s="5"/>
      <c r="B18" s="5">
        <v>14094000</v>
      </c>
      <c r="C18" s="5">
        <v>3461537.67</v>
      </c>
      <c r="D18" s="5">
        <v>0</v>
      </c>
      <c r="E18" s="5">
        <v>15824657.78</v>
      </c>
      <c r="F18" s="5">
        <f>E18/(B18+C18+D18)</f>
        <v>0.9014054754382238</v>
      </c>
      <c r="G18" s="5"/>
    </row>
    <row r="19" spans="1:7" ht="12.75">
      <c r="A19" s="6"/>
      <c r="B19" s="6"/>
      <c r="C19" s="6"/>
      <c r="D19" s="6"/>
      <c r="E19" s="6"/>
      <c r="F19" s="6"/>
      <c r="G19" s="6"/>
    </row>
    <row r="20" spans="1:7" ht="12.75">
      <c r="A20" s="36" t="s">
        <v>6</v>
      </c>
      <c r="B20" s="36"/>
      <c r="C20" s="36"/>
      <c r="D20" s="36"/>
      <c r="E20" s="36"/>
      <c r="F20" s="36"/>
      <c r="G20" s="36"/>
    </row>
    <row r="21" spans="1:7" ht="12.75">
      <c r="A21" s="36" t="s">
        <v>7</v>
      </c>
      <c r="B21" s="36"/>
      <c r="C21" s="36"/>
      <c r="D21" s="36"/>
      <c r="E21" s="36"/>
      <c r="F21" s="36"/>
      <c r="G21" s="36"/>
    </row>
    <row r="22" spans="6:11" ht="14.25" customHeight="1">
      <c r="F22" s="16"/>
      <c r="G22" s="14"/>
      <c r="H22" s="17"/>
      <c r="I22" s="14"/>
      <c r="J22" s="14"/>
      <c r="K22" s="14"/>
    </row>
    <row r="23" spans="1:12" ht="114.75" customHeight="1">
      <c r="A23" s="45" t="s">
        <v>0</v>
      </c>
      <c r="B23" s="39" t="s">
        <v>26</v>
      </c>
      <c r="C23" s="39" t="s">
        <v>27</v>
      </c>
      <c r="D23" s="39" t="s">
        <v>28</v>
      </c>
      <c r="E23" s="39" t="s">
        <v>29</v>
      </c>
      <c r="F23" s="39" t="s">
        <v>8</v>
      </c>
      <c r="G23" s="39" t="s">
        <v>9</v>
      </c>
      <c r="H23" s="39" t="s">
        <v>43</v>
      </c>
      <c r="I23" s="39" t="s">
        <v>30</v>
      </c>
      <c r="J23" s="39" t="s">
        <v>19</v>
      </c>
      <c r="K23" s="39" t="s">
        <v>31</v>
      </c>
      <c r="L23" s="39" t="s">
        <v>10</v>
      </c>
    </row>
    <row r="24" spans="1:12" ht="97.5" customHeight="1">
      <c r="A24" s="45"/>
      <c r="B24" s="40"/>
      <c r="C24" s="40"/>
      <c r="D24" s="40"/>
      <c r="E24" s="40"/>
      <c r="F24" s="40"/>
      <c r="G24" s="40"/>
      <c r="H24" s="40"/>
      <c r="I24" s="40"/>
      <c r="J24" s="40"/>
      <c r="K24" s="40"/>
      <c r="L24" s="40"/>
    </row>
    <row r="25" spans="1:12" ht="12.75">
      <c r="A25" s="3">
        <v>1</v>
      </c>
      <c r="B25" s="3">
        <v>2</v>
      </c>
      <c r="C25" s="3">
        <v>3</v>
      </c>
      <c r="D25" s="3">
        <v>4</v>
      </c>
      <c r="E25" s="3">
        <v>5</v>
      </c>
      <c r="F25" s="3">
        <v>6</v>
      </c>
      <c r="G25" s="3">
        <v>7</v>
      </c>
      <c r="H25" s="7">
        <v>8</v>
      </c>
      <c r="I25" s="3">
        <v>9</v>
      </c>
      <c r="J25" s="3">
        <v>10</v>
      </c>
      <c r="K25" s="3">
        <v>11</v>
      </c>
      <c r="L25" s="3">
        <v>12</v>
      </c>
    </row>
    <row r="26" spans="1:12" ht="189.75" customHeight="1">
      <c r="A26" s="3">
        <v>1</v>
      </c>
      <c r="B26" s="22" t="s">
        <v>44</v>
      </c>
      <c r="C26" s="18" t="s">
        <v>58</v>
      </c>
      <c r="D26" s="5" t="s">
        <v>20</v>
      </c>
      <c r="E26" s="5" t="s">
        <v>32</v>
      </c>
      <c r="F26" s="23">
        <v>27</v>
      </c>
      <c r="G26" s="3">
        <v>25</v>
      </c>
      <c r="H26" s="24">
        <f aca="true" t="shared" si="0" ref="H26:H48">ROUND(G26/F26,2)</f>
        <v>0.93</v>
      </c>
      <c r="I26" s="5">
        <v>4647963.870000001</v>
      </c>
      <c r="J26" s="25">
        <f>I26/SUM($I$26:$I$48)</f>
        <v>0.26536690412071756</v>
      </c>
      <c r="K26" s="41">
        <f>SUM(H26*J26,H27*J27,H28*J28,H29*J29,H30*J30,H31*J31,H32*J32,H33*J33,H34*J34,H35*J35,H36*J36,H37*J37,H38*J38,H39*J39,H40*J40,H41*J41,H42*J42,H43*J43,H44*J44,H45*J45,H46*J46,H47*J47,H48*J48)</f>
        <v>0.9176417600692873</v>
      </c>
      <c r="L26" s="32" t="s">
        <v>88</v>
      </c>
    </row>
    <row r="27" spans="1:12" ht="63.75">
      <c r="A27" s="3">
        <v>2</v>
      </c>
      <c r="B27" s="26" t="s">
        <v>33</v>
      </c>
      <c r="C27" s="18" t="s">
        <v>69</v>
      </c>
      <c r="D27" s="5" t="s">
        <v>20</v>
      </c>
      <c r="E27" s="5" t="s">
        <v>32</v>
      </c>
      <c r="F27" s="27">
        <v>51</v>
      </c>
      <c r="G27" s="18">
        <v>47</v>
      </c>
      <c r="H27" s="24">
        <f t="shared" si="0"/>
        <v>0.92</v>
      </c>
      <c r="I27" s="5">
        <v>3310956.72</v>
      </c>
      <c r="J27" s="25">
        <f aca="true" t="shared" si="1" ref="J27:J48">I27/SUM($I$26:$I$48)</f>
        <v>0.1890329527161504</v>
      </c>
      <c r="K27" s="42"/>
      <c r="L27" s="32" t="s">
        <v>88</v>
      </c>
    </row>
    <row r="28" spans="1:12" ht="63.75">
      <c r="A28" s="3">
        <v>3</v>
      </c>
      <c r="B28" s="26" t="s">
        <v>34</v>
      </c>
      <c r="C28" s="18" t="s">
        <v>70</v>
      </c>
      <c r="D28" s="5" t="s">
        <v>20</v>
      </c>
      <c r="E28" s="5" t="s">
        <v>32</v>
      </c>
      <c r="F28" s="27">
        <v>51</v>
      </c>
      <c r="G28" s="18">
        <v>47</v>
      </c>
      <c r="H28" s="24">
        <f t="shared" si="0"/>
        <v>0.92</v>
      </c>
      <c r="I28" s="5">
        <v>2574271.92</v>
      </c>
      <c r="J28" s="25">
        <f t="shared" si="1"/>
        <v>0.1469732960241998</v>
      </c>
      <c r="K28" s="42"/>
      <c r="L28" s="32" t="s">
        <v>88</v>
      </c>
    </row>
    <row r="29" spans="1:12" ht="63.75">
      <c r="A29" s="3">
        <v>4</v>
      </c>
      <c r="B29" s="26" t="s">
        <v>35</v>
      </c>
      <c r="C29" s="18" t="s">
        <v>71</v>
      </c>
      <c r="D29" s="5" t="s">
        <v>20</v>
      </c>
      <c r="E29" s="5" t="s">
        <v>32</v>
      </c>
      <c r="F29" s="27">
        <v>32</v>
      </c>
      <c r="G29" s="18">
        <v>41</v>
      </c>
      <c r="H29" s="24">
        <f t="shared" si="0"/>
        <v>1.28</v>
      </c>
      <c r="I29" s="5">
        <v>342216.32</v>
      </c>
      <c r="J29" s="25">
        <f t="shared" si="1"/>
        <v>0.019538208109604945</v>
      </c>
      <c r="K29" s="42"/>
      <c r="L29" s="32" t="s">
        <v>88</v>
      </c>
    </row>
    <row r="30" spans="1:12" ht="63.75">
      <c r="A30" s="3">
        <v>5</v>
      </c>
      <c r="B30" s="26" t="s">
        <v>47</v>
      </c>
      <c r="C30" s="18" t="s">
        <v>72</v>
      </c>
      <c r="D30" s="5" t="s">
        <v>20</v>
      </c>
      <c r="E30" s="5" t="s">
        <v>32</v>
      </c>
      <c r="F30" s="27">
        <v>12</v>
      </c>
      <c r="G30" s="18">
        <v>11</v>
      </c>
      <c r="H30" s="24">
        <f t="shared" si="0"/>
        <v>0.92</v>
      </c>
      <c r="I30" s="5">
        <v>58347.600000000006</v>
      </c>
      <c r="J30" s="25">
        <f t="shared" si="1"/>
        <v>0.003331248350446833</v>
      </c>
      <c r="K30" s="42"/>
      <c r="L30" s="32" t="s">
        <v>88</v>
      </c>
    </row>
    <row r="31" spans="1:12" ht="63.75">
      <c r="A31" s="3">
        <v>6</v>
      </c>
      <c r="B31" s="28" t="s">
        <v>48</v>
      </c>
      <c r="C31" s="18" t="s">
        <v>73</v>
      </c>
      <c r="D31" s="5" t="s">
        <v>20</v>
      </c>
      <c r="E31" s="5" t="s">
        <v>32</v>
      </c>
      <c r="F31" s="27">
        <v>7</v>
      </c>
      <c r="G31" s="18">
        <v>5</v>
      </c>
      <c r="H31" s="24">
        <f t="shared" si="0"/>
        <v>0.71</v>
      </c>
      <c r="I31" s="5">
        <v>86834.02</v>
      </c>
      <c r="J31" s="25">
        <f t="shared" si="1"/>
        <v>0.0049576278353808435</v>
      </c>
      <c r="K31" s="42"/>
      <c r="L31" s="32" t="s">
        <v>94</v>
      </c>
    </row>
    <row r="32" spans="1:12" ht="89.25">
      <c r="A32" s="3">
        <v>7</v>
      </c>
      <c r="B32" s="28" t="s">
        <v>49</v>
      </c>
      <c r="C32" s="18" t="s">
        <v>74</v>
      </c>
      <c r="D32" s="5" t="s">
        <v>20</v>
      </c>
      <c r="E32" s="5" t="s">
        <v>32</v>
      </c>
      <c r="F32" s="27">
        <v>4</v>
      </c>
      <c r="G32" s="18">
        <v>1</v>
      </c>
      <c r="H32" s="24">
        <f t="shared" si="0"/>
        <v>0.25</v>
      </c>
      <c r="I32" s="5">
        <v>48719.52</v>
      </c>
      <c r="J32" s="25">
        <f t="shared" si="1"/>
        <v>0.0027815509229953154</v>
      </c>
      <c r="K32" s="42"/>
      <c r="L32" s="32" t="s">
        <v>94</v>
      </c>
    </row>
    <row r="33" spans="1:12" ht="63.75">
      <c r="A33" s="3">
        <v>8</v>
      </c>
      <c r="B33" s="26" t="s">
        <v>36</v>
      </c>
      <c r="C33" s="18" t="s">
        <v>75</v>
      </c>
      <c r="D33" s="5" t="s">
        <v>20</v>
      </c>
      <c r="E33" s="5" t="s">
        <v>32</v>
      </c>
      <c r="F33" s="27">
        <v>1365</v>
      </c>
      <c r="G33" s="18">
        <v>986</v>
      </c>
      <c r="H33" s="24">
        <f t="shared" si="0"/>
        <v>0.72</v>
      </c>
      <c r="I33" s="5">
        <v>1565955.3</v>
      </c>
      <c r="J33" s="25">
        <f t="shared" si="1"/>
        <v>0.08940532275532286</v>
      </c>
      <c r="K33" s="42"/>
      <c r="L33" s="32" t="s">
        <v>94</v>
      </c>
    </row>
    <row r="34" spans="1:12" ht="63.75">
      <c r="A34" s="3">
        <v>9</v>
      </c>
      <c r="B34" s="26" t="s">
        <v>45</v>
      </c>
      <c r="C34" s="18" t="s">
        <v>76</v>
      </c>
      <c r="D34" s="5" t="s">
        <v>46</v>
      </c>
      <c r="E34" s="5" t="s">
        <v>32</v>
      </c>
      <c r="F34" s="27">
        <v>15</v>
      </c>
      <c r="G34" s="18">
        <v>15</v>
      </c>
      <c r="H34" s="24">
        <f t="shared" si="0"/>
        <v>1</v>
      </c>
      <c r="I34" s="5">
        <v>17208.3</v>
      </c>
      <c r="J34" s="25">
        <f t="shared" si="1"/>
        <v>0.000982476074234317</v>
      </c>
      <c r="K34" s="42"/>
      <c r="L34" s="32" t="s">
        <v>88</v>
      </c>
    </row>
    <row r="35" spans="1:12" ht="51">
      <c r="A35" s="3">
        <v>10</v>
      </c>
      <c r="B35" s="26" t="s">
        <v>37</v>
      </c>
      <c r="C35" s="18" t="s">
        <v>77</v>
      </c>
      <c r="D35" s="18" t="s">
        <v>23</v>
      </c>
      <c r="E35" s="5" t="s">
        <v>32</v>
      </c>
      <c r="F35" s="27">
        <v>23</v>
      </c>
      <c r="G35" s="18">
        <v>23</v>
      </c>
      <c r="H35" s="24">
        <f t="shared" si="0"/>
        <v>1</v>
      </c>
      <c r="I35" s="5">
        <v>26386.06</v>
      </c>
      <c r="J35" s="25">
        <f t="shared" si="1"/>
        <v>0.0015064633138259528</v>
      </c>
      <c r="K35" s="42"/>
      <c r="L35" s="32" t="s">
        <v>88</v>
      </c>
    </row>
    <row r="36" spans="1:12" ht="51">
      <c r="A36" s="3">
        <v>11</v>
      </c>
      <c r="B36" s="26" t="s">
        <v>38</v>
      </c>
      <c r="C36" s="18" t="s">
        <v>59</v>
      </c>
      <c r="D36" s="5" t="s">
        <v>22</v>
      </c>
      <c r="E36" s="5" t="s">
        <v>32</v>
      </c>
      <c r="F36" s="27">
        <v>108</v>
      </c>
      <c r="G36" s="18">
        <v>62</v>
      </c>
      <c r="H36" s="24">
        <f t="shared" si="0"/>
        <v>0.57</v>
      </c>
      <c r="I36" s="5">
        <v>123899.76000000001</v>
      </c>
      <c r="J36" s="25">
        <f t="shared" si="1"/>
        <v>0.007073827734487083</v>
      </c>
      <c r="K36" s="42"/>
      <c r="L36" s="32" t="s">
        <v>94</v>
      </c>
    </row>
    <row r="37" spans="1:12" ht="94.5" customHeight="1">
      <c r="A37" s="3">
        <v>12</v>
      </c>
      <c r="B37" s="26" t="s">
        <v>39</v>
      </c>
      <c r="C37" s="18" t="s">
        <v>78</v>
      </c>
      <c r="D37" s="5" t="s">
        <v>21</v>
      </c>
      <c r="E37" s="5" t="s">
        <v>32</v>
      </c>
      <c r="F37" s="27">
        <v>12</v>
      </c>
      <c r="G37" s="18">
        <v>12</v>
      </c>
      <c r="H37" s="24">
        <f t="shared" si="0"/>
        <v>1</v>
      </c>
      <c r="I37" s="5">
        <v>13766.64</v>
      </c>
      <c r="J37" s="25">
        <f t="shared" si="1"/>
        <v>0.0007859808593874536</v>
      </c>
      <c r="K37" s="42"/>
      <c r="L37" s="32" t="s">
        <v>88</v>
      </c>
    </row>
    <row r="38" spans="1:12" ht="94.5" customHeight="1">
      <c r="A38" s="3">
        <v>13</v>
      </c>
      <c r="B38" s="26" t="s">
        <v>63</v>
      </c>
      <c r="C38" s="18" t="s">
        <v>79</v>
      </c>
      <c r="D38" s="5" t="s">
        <v>64</v>
      </c>
      <c r="E38" s="5" t="s">
        <v>32</v>
      </c>
      <c r="F38" s="27">
        <v>10</v>
      </c>
      <c r="G38" s="18">
        <v>5</v>
      </c>
      <c r="H38" s="24">
        <f t="shared" si="0"/>
        <v>0.5</v>
      </c>
      <c r="I38" s="5">
        <v>11472.2</v>
      </c>
      <c r="J38" s="25">
        <f>I38/SUM($I$26:$I$50)</f>
        <v>0.00032749202474477234</v>
      </c>
      <c r="K38" s="42"/>
      <c r="L38" s="32" t="s">
        <v>94</v>
      </c>
    </row>
    <row r="39" spans="1:12" ht="94.5" customHeight="1">
      <c r="A39" s="3">
        <v>14</v>
      </c>
      <c r="B39" s="26" t="s">
        <v>65</v>
      </c>
      <c r="C39" s="18" t="s">
        <v>80</v>
      </c>
      <c r="D39" s="5" t="s">
        <v>66</v>
      </c>
      <c r="E39" s="5" t="s">
        <v>32</v>
      </c>
      <c r="F39" s="27">
        <v>22</v>
      </c>
      <c r="G39" s="18">
        <v>2</v>
      </c>
      <c r="H39" s="24">
        <f t="shared" si="0"/>
        <v>0.09</v>
      </c>
      <c r="I39" s="5">
        <v>25238.84</v>
      </c>
      <c r="J39" s="25">
        <f>I39/SUM($I$26:$I$50)</f>
        <v>0.0007204824544384991</v>
      </c>
      <c r="K39" s="42"/>
      <c r="L39" s="32" t="s">
        <v>94</v>
      </c>
    </row>
    <row r="40" spans="1:12" ht="137.25" customHeight="1">
      <c r="A40" s="3">
        <v>15</v>
      </c>
      <c r="B40" s="26" t="s">
        <v>40</v>
      </c>
      <c r="C40" s="18" t="s">
        <v>67</v>
      </c>
      <c r="D40" s="5" t="s">
        <v>20</v>
      </c>
      <c r="E40" s="5" t="s">
        <v>32</v>
      </c>
      <c r="F40" s="27">
        <v>27</v>
      </c>
      <c r="G40" s="18">
        <v>28</v>
      </c>
      <c r="H40" s="24">
        <f t="shared" si="0"/>
        <v>1.04</v>
      </c>
      <c r="I40" s="5">
        <v>1826452.2600000002</v>
      </c>
      <c r="J40" s="25">
        <f t="shared" si="1"/>
        <v>0.10427791508639414</v>
      </c>
      <c r="K40" s="42"/>
      <c r="L40" s="33" t="s">
        <v>89</v>
      </c>
    </row>
    <row r="41" spans="1:12" ht="135">
      <c r="A41" s="3">
        <v>16</v>
      </c>
      <c r="B41" s="26" t="s">
        <v>41</v>
      </c>
      <c r="C41" s="18" t="s">
        <v>68</v>
      </c>
      <c r="D41" s="5" t="s">
        <v>20</v>
      </c>
      <c r="E41" s="5" t="s">
        <v>32</v>
      </c>
      <c r="F41" s="27">
        <v>27</v>
      </c>
      <c r="G41" s="18">
        <v>28</v>
      </c>
      <c r="H41" s="24">
        <f t="shared" si="0"/>
        <v>1.04</v>
      </c>
      <c r="I41" s="5">
        <v>1407316.68</v>
      </c>
      <c r="J41" s="25">
        <f t="shared" si="1"/>
        <v>0.08034814403345318</v>
      </c>
      <c r="K41" s="42"/>
      <c r="L41" s="33" t="s">
        <v>90</v>
      </c>
    </row>
    <row r="42" spans="1:12" ht="149.25" customHeight="1">
      <c r="A42" s="3">
        <v>17</v>
      </c>
      <c r="B42" s="26" t="s">
        <v>42</v>
      </c>
      <c r="C42" s="18" t="s">
        <v>81</v>
      </c>
      <c r="D42" s="5" t="s">
        <v>20</v>
      </c>
      <c r="E42" s="5" t="s">
        <v>32</v>
      </c>
      <c r="F42" s="27">
        <v>23</v>
      </c>
      <c r="G42" s="18">
        <v>27</v>
      </c>
      <c r="H42" s="24">
        <f t="shared" si="0"/>
        <v>1.17</v>
      </c>
      <c r="I42" s="5">
        <v>255023.53999999998</v>
      </c>
      <c r="J42" s="25">
        <f t="shared" si="1"/>
        <v>0.01456009753529043</v>
      </c>
      <c r="K42" s="42"/>
      <c r="L42" s="33" t="s">
        <v>91</v>
      </c>
    </row>
    <row r="43" spans="1:12" ht="154.5" customHeight="1">
      <c r="A43" s="3">
        <v>18</v>
      </c>
      <c r="B43" s="26" t="s">
        <v>50</v>
      </c>
      <c r="C43" s="18" t="s">
        <v>82</v>
      </c>
      <c r="D43" s="5" t="s">
        <v>20</v>
      </c>
      <c r="E43" s="5" t="s">
        <v>32</v>
      </c>
      <c r="F43" s="27">
        <v>27</v>
      </c>
      <c r="G43" s="18">
        <v>23</v>
      </c>
      <c r="H43" s="24">
        <f t="shared" si="0"/>
        <v>0.85</v>
      </c>
      <c r="I43" s="5">
        <v>140731.29</v>
      </c>
      <c r="J43" s="25">
        <f t="shared" si="1"/>
        <v>0.008034792822134157</v>
      </c>
      <c r="K43" s="42"/>
      <c r="L43" s="33" t="s">
        <v>93</v>
      </c>
    </row>
    <row r="44" spans="1:12" ht="131.25" customHeight="1">
      <c r="A44" s="3">
        <v>19</v>
      </c>
      <c r="B44" s="26" t="s">
        <v>51</v>
      </c>
      <c r="C44" s="18" t="s">
        <v>83</v>
      </c>
      <c r="D44" s="5" t="s">
        <v>20</v>
      </c>
      <c r="E44" s="5" t="s">
        <v>32</v>
      </c>
      <c r="F44" s="27">
        <v>1</v>
      </c>
      <c r="G44" s="18">
        <v>1</v>
      </c>
      <c r="H44" s="24">
        <f t="shared" si="0"/>
        <v>1</v>
      </c>
      <c r="I44" s="5">
        <v>12704.83</v>
      </c>
      <c r="J44" s="25">
        <f t="shared" si="1"/>
        <v>0.0007253587804846718</v>
      </c>
      <c r="K44" s="42"/>
      <c r="L44" s="33" t="s">
        <v>92</v>
      </c>
    </row>
    <row r="45" spans="1:12" ht="95.25" customHeight="1">
      <c r="A45" s="3">
        <v>20</v>
      </c>
      <c r="B45" s="26" t="s">
        <v>52</v>
      </c>
      <c r="C45" s="18" t="s">
        <v>84</v>
      </c>
      <c r="D45" s="5" t="s">
        <v>20</v>
      </c>
      <c r="E45" s="5" t="s">
        <v>32</v>
      </c>
      <c r="F45" s="27">
        <v>4</v>
      </c>
      <c r="G45" s="18">
        <v>3</v>
      </c>
      <c r="H45" s="24">
        <f t="shared" si="0"/>
        <v>0.75</v>
      </c>
      <c r="I45" s="5">
        <v>50819.32</v>
      </c>
      <c r="J45" s="25">
        <f t="shared" si="1"/>
        <v>0.0029014351219386874</v>
      </c>
      <c r="K45" s="42"/>
      <c r="L45" s="18"/>
    </row>
    <row r="46" spans="1:12" ht="291" customHeight="1">
      <c r="A46" s="3">
        <v>21</v>
      </c>
      <c r="B46" s="26" t="s">
        <v>53</v>
      </c>
      <c r="C46" s="18" t="s">
        <v>60</v>
      </c>
      <c r="D46" s="5" t="s">
        <v>25</v>
      </c>
      <c r="E46" s="5" t="s">
        <v>32</v>
      </c>
      <c r="F46" s="27">
        <v>25</v>
      </c>
      <c r="G46" s="18">
        <v>20</v>
      </c>
      <c r="H46" s="24">
        <f t="shared" si="0"/>
        <v>0.8</v>
      </c>
      <c r="I46" s="29">
        <v>176962.25</v>
      </c>
      <c r="J46" s="25">
        <f t="shared" si="1"/>
        <v>0.010103332500460346</v>
      </c>
      <c r="K46" s="42"/>
      <c r="L46" s="32" t="s">
        <v>88</v>
      </c>
    </row>
    <row r="47" spans="1:12" ht="331.5">
      <c r="A47" s="3">
        <v>22</v>
      </c>
      <c r="B47" s="26" t="s">
        <v>54</v>
      </c>
      <c r="C47" s="18" t="s">
        <v>61</v>
      </c>
      <c r="D47" s="5" t="s">
        <v>25</v>
      </c>
      <c r="E47" s="5" t="s">
        <v>32</v>
      </c>
      <c r="F47" s="27">
        <v>63</v>
      </c>
      <c r="G47" s="18">
        <v>63</v>
      </c>
      <c r="H47" s="24">
        <f t="shared" si="0"/>
        <v>1</v>
      </c>
      <c r="I47" s="29">
        <v>452220.93</v>
      </c>
      <c r="J47" s="25">
        <f t="shared" si="1"/>
        <v>0.02581871794384058</v>
      </c>
      <c r="K47" s="42"/>
      <c r="L47" s="32" t="s">
        <v>88</v>
      </c>
    </row>
    <row r="48" spans="1:12" ht="331.5">
      <c r="A48" s="3">
        <v>23</v>
      </c>
      <c r="B48" s="26" t="s">
        <v>55</v>
      </c>
      <c r="C48" s="18" t="s">
        <v>62</v>
      </c>
      <c r="D48" s="5" t="s">
        <v>25</v>
      </c>
      <c r="E48" s="5" t="s">
        <v>32</v>
      </c>
      <c r="F48" s="27">
        <v>48</v>
      </c>
      <c r="G48" s="18">
        <v>12</v>
      </c>
      <c r="H48" s="24">
        <f t="shared" si="0"/>
        <v>0.25</v>
      </c>
      <c r="I48" s="29">
        <v>339767.51999999996</v>
      </c>
      <c r="J48" s="25">
        <f t="shared" si="1"/>
        <v>0.01939839840088386</v>
      </c>
      <c r="K48" s="43"/>
      <c r="L48" s="32" t="s">
        <v>94</v>
      </c>
    </row>
    <row r="49" spans="1:12" ht="12.75">
      <c r="A49" s="3"/>
      <c r="B49" s="8"/>
      <c r="C49" s="8"/>
      <c r="D49" s="3"/>
      <c r="E49" s="8"/>
      <c r="F49" s="30">
        <f>SUM(F26:F48)</f>
        <v>1984</v>
      </c>
      <c r="G49" s="31">
        <f>SUM(G26:G48)</f>
        <v>1487</v>
      </c>
      <c r="H49" s="31">
        <f>SUM(H26:H48)</f>
        <v>18.709999999999997</v>
      </c>
      <c r="I49" s="31">
        <f>SUM(I26:I48)</f>
        <v>17515235.69</v>
      </c>
      <c r="J49" s="31">
        <f>SUM(J26:J48)</f>
        <v>0.9989520255208166</v>
      </c>
      <c r="K49" s="9"/>
      <c r="L49" s="9"/>
    </row>
    <row r="50" spans="6:7" ht="12.75">
      <c r="F50" s="19">
        <f>SUM(F33:F39)</f>
        <v>1555</v>
      </c>
      <c r="G50" s="19">
        <f>SUM(G33:G39)</f>
        <v>1105</v>
      </c>
    </row>
  </sheetData>
  <sheetProtection/>
  <mergeCells count="27">
    <mergeCell ref="K26:K48"/>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2022-10-14T09:32:05Z</cp:lastPrinted>
  <dcterms:created xsi:type="dcterms:W3CDTF">2016-02-04T06:52:46Z</dcterms:created>
  <dcterms:modified xsi:type="dcterms:W3CDTF">2022-10-18T12:41:36Z</dcterms:modified>
  <cp:category/>
  <cp:version/>
  <cp:contentType/>
  <cp:contentStatus/>
</cp:coreProperties>
</file>